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24226"/>
  <mc:AlternateContent xmlns:mc="http://schemas.openxmlformats.org/markup-compatibility/2006">
    <mc:Choice Requires="x15">
      <x15ac:absPath xmlns:x15ac="http://schemas.microsoft.com/office/spreadsheetml/2010/11/ac" url="D:\NOI VU VUNG TAU\XET TUYEN VIEN CHUC\XET TUYEN 2021-2022\XET TUYEN 2021-2022-DOT 1 + DOT 2\"/>
    </mc:Choice>
  </mc:AlternateContent>
  <xr:revisionPtr revIDLastSave="0" documentId="13_ncr:1_{FC31DAB8-1D1D-4797-A38E-BA45CA3A9034}" xr6:coauthVersionLast="47" xr6:coauthVersionMax="47" xr10:uidLastSave="{00000000-0000-0000-0000-000000000000}"/>
  <bookViews>
    <workbookView xWindow="-120" yWindow="-120" windowWidth="20730" windowHeight="11160" tabRatio="672" firstSheet="1" activeTab="5" xr2:uid="{00000000-000D-0000-FFFF-FFFF00000000}"/>
  </bookViews>
  <sheets>
    <sheet name="MN 13 (ok)" sheetId="2" state="hidden" r:id="rId1"/>
    <sheet name="MN 13" sheetId="15" r:id="rId2"/>
    <sheet name="TH-14A (ok)" sheetId="3" state="hidden" r:id="rId3"/>
    <sheet name="TH- 14B (ok)" sheetId="4" state="hidden" r:id="rId4"/>
    <sheet name="THCS-15a" sheetId="5" state="hidden" r:id="rId5"/>
    <sheet name="TIEU HOC" sheetId="17" r:id="rId6"/>
    <sheet name="THCS" sheetId="6" r:id="rId7"/>
    <sheet name="T.Hợp Giao - Phòng Giáo dục làm" sheetId="8" state="hidden" r:id="rId8"/>
  </sheets>
  <definedNames>
    <definedName name="_xlnm._FilterDatabase" localSheetId="6" hidden="1">THCS!$A$9:$U$27</definedName>
    <definedName name="_xlnm.Print_Area" localSheetId="1">'MN 13'!$A$1:$G$36</definedName>
    <definedName name="_xlnm.Print_Area" localSheetId="6">THCS!$A$1:$T$29</definedName>
    <definedName name="_xlnm.Print_Area" localSheetId="5">'TIEU HOC'!$A$1:$N$37</definedName>
    <definedName name="_xlnm.Print_Titles" localSheetId="1">'MN 13'!$10:$11</definedName>
    <definedName name="_xlnm.Print_Titles" localSheetId="6">THCS!$9:$10</definedName>
    <definedName name="_xlnm.Print_Titles" localSheetId="5">'TIEU HOC'!$9:$10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11" i="6" l="1"/>
  <c r="D27" i="6"/>
  <c r="C29" i="17"/>
  <c r="F34" i="15"/>
  <c r="E34" i="15"/>
  <c r="D34" i="15"/>
  <c r="C33" i="15"/>
  <c r="C32" i="15"/>
  <c r="C31" i="15"/>
  <c r="C30" i="15"/>
  <c r="C29" i="15"/>
  <c r="C28" i="15"/>
  <c r="C27" i="15"/>
  <c r="C26" i="15"/>
  <c r="C25" i="15"/>
  <c r="C24" i="15"/>
  <c r="C23" i="15"/>
  <c r="C22" i="15"/>
  <c r="C21" i="15"/>
  <c r="C20" i="15"/>
  <c r="C19" i="15"/>
  <c r="C18" i="15"/>
  <c r="C17" i="15"/>
  <c r="C16" i="15"/>
  <c r="C15" i="15"/>
  <c r="C14" i="15"/>
  <c r="C13" i="15"/>
  <c r="C12" i="15"/>
  <c r="C33" i="17"/>
  <c r="C26" i="6" l="1"/>
  <c r="C25" i="6"/>
  <c r="C24" i="6"/>
  <c r="C23" i="6"/>
  <c r="C22" i="6"/>
  <c r="C21" i="6"/>
  <c r="C20" i="6"/>
  <c r="C19" i="6"/>
  <c r="C18" i="6"/>
  <c r="C17" i="6"/>
  <c r="C16" i="6"/>
  <c r="C15" i="6"/>
  <c r="C14" i="6"/>
  <c r="C13" i="6"/>
  <c r="C12" i="6"/>
  <c r="S27" i="6"/>
  <c r="R27" i="6"/>
  <c r="M35" i="17"/>
  <c r="L35" i="17"/>
  <c r="C31" i="17"/>
  <c r="C27" i="17"/>
  <c r="C23" i="17"/>
  <c r="C19" i="17"/>
  <c r="C16" i="17"/>
  <c r="C15" i="17"/>
  <c r="C11" i="17"/>
  <c r="C34" i="17"/>
  <c r="C32" i="17"/>
  <c r="C30" i="17"/>
  <c r="C28" i="17"/>
  <c r="C26" i="17"/>
  <c r="C25" i="17"/>
  <c r="C24" i="17"/>
  <c r="C22" i="17"/>
  <c r="C21" i="17"/>
  <c r="C20" i="17"/>
  <c r="C18" i="17"/>
  <c r="C17" i="17"/>
  <c r="C14" i="17"/>
  <c r="C13" i="17"/>
  <c r="C12" i="17"/>
  <c r="C27" i="6" l="1"/>
  <c r="Q27" i="6"/>
  <c r="K27" i="6"/>
  <c r="M27" i="6"/>
  <c r="G27" i="6"/>
  <c r="P27" i="6"/>
  <c r="O27" i="6"/>
  <c r="L27" i="6"/>
  <c r="I27" i="6"/>
  <c r="E27" i="6"/>
  <c r="F27" i="6"/>
  <c r="H27" i="6"/>
  <c r="J27" i="6"/>
  <c r="N27" i="6" l="1"/>
  <c r="C35" i="17" l="1"/>
  <c r="D35" i="17"/>
  <c r="C34" i="15"/>
  <c r="J35" i="17"/>
  <c r="H35" i="17"/>
  <c r="F35" i="17"/>
  <c r="G35" i="17"/>
  <c r="E35" i="17" l="1"/>
  <c r="I35" i="17"/>
  <c r="K35" i="17"/>
  <c r="B49" i="15" l="1"/>
  <c r="B50" i="15" s="1"/>
  <c r="B51" i="15" s="1"/>
  <c r="AM8" i="2" l="1"/>
  <c r="AE33" i="2" l="1"/>
  <c r="C10" i="2"/>
  <c r="C12" i="2"/>
  <c r="C14" i="2"/>
  <c r="C16" i="2"/>
  <c r="C18" i="2"/>
  <c r="C20" i="2"/>
  <c r="C22" i="2"/>
  <c r="C24" i="2"/>
  <c r="C26" i="2"/>
  <c r="C28" i="2"/>
  <c r="C30" i="2"/>
  <c r="C32" i="2"/>
  <c r="C39" i="2"/>
  <c r="I34" i="2"/>
  <c r="H34" i="2"/>
  <c r="G34" i="2"/>
  <c r="F34" i="2"/>
  <c r="E34" i="2"/>
  <c r="D34" i="2"/>
  <c r="C33" i="2"/>
  <c r="C31" i="2"/>
  <c r="C29" i="2"/>
  <c r="C27" i="2"/>
  <c r="C25" i="2"/>
  <c r="C23" i="2"/>
  <c r="C21" i="2"/>
  <c r="C19" i="2"/>
  <c r="C17" i="2"/>
  <c r="C15" i="2"/>
  <c r="C13" i="2"/>
  <c r="C11" i="2"/>
  <c r="C9" i="2"/>
  <c r="C8" i="2"/>
  <c r="C34" i="2" l="1"/>
  <c r="BM29" i="3"/>
  <c r="BC32" i="3"/>
  <c r="AX32" i="3"/>
  <c r="AY32" i="3"/>
  <c r="AZ32" i="3"/>
  <c r="BB32" i="3"/>
  <c r="BD32" i="3"/>
  <c r="BE32" i="3"/>
  <c r="BF32" i="3"/>
  <c r="BG32" i="3"/>
  <c r="BH32" i="3"/>
  <c r="BI32" i="3"/>
  <c r="BJ32" i="3"/>
  <c r="AF34" i="2" l="1"/>
  <c r="AG34" i="2"/>
  <c r="AH34" i="2"/>
  <c r="AI34" i="2"/>
  <c r="AJ34" i="2"/>
  <c r="AK34" i="2"/>
  <c r="AO34" i="2"/>
  <c r="AP34" i="2"/>
  <c r="AM34" i="2"/>
  <c r="AN34" i="2" l="1"/>
  <c r="Y34" i="2"/>
  <c r="Z34" i="2"/>
  <c r="AA34" i="2"/>
  <c r="BF10" i="4" l="1"/>
  <c r="BG10" i="4"/>
  <c r="BH10" i="4"/>
  <c r="BI10" i="4"/>
  <c r="BJ10" i="4"/>
  <c r="BK10" i="4"/>
  <c r="BL10" i="4"/>
  <c r="BM10" i="4"/>
  <c r="BF11" i="4"/>
  <c r="BG11" i="4"/>
  <c r="BH11" i="4"/>
  <c r="BI11" i="4"/>
  <c r="BJ11" i="4"/>
  <c r="BK11" i="4"/>
  <c r="BL11" i="4"/>
  <c r="BM11" i="4"/>
  <c r="BF12" i="4"/>
  <c r="BG12" i="4"/>
  <c r="BH12" i="4"/>
  <c r="BI12" i="4"/>
  <c r="BJ12" i="4"/>
  <c r="BK12" i="4"/>
  <c r="BL12" i="4"/>
  <c r="BM12" i="4"/>
  <c r="BF13" i="4"/>
  <c r="BG13" i="4"/>
  <c r="BH13" i="4"/>
  <c r="BI13" i="4"/>
  <c r="BJ13" i="4"/>
  <c r="BK13" i="4"/>
  <c r="BL13" i="4"/>
  <c r="BM13" i="4"/>
  <c r="BF14" i="4"/>
  <c r="BG14" i="4"/>
  <c r="BH14" i="4"/>
  <c r="BI14" i="4"/>
  <c r="BJ14" i="4"/>
  <c r="BK14" i="4"/>
  <c r="BL14" i="4"/>
  <c r="BM14" i="4"/>
  <c r="BF15" i="4"/>
  <c r="BG15" i="4"/>
  <c r="BH15" i="4"/>
  <c r="BI15" i="4"/>
  <c r="BJ15" i="4"/>
  <c r="BK15" i="4"/>
  <c r="BL15" i="4"/>
  <c r="BM15" i="4"/>
  <c r="BF16" i="4"/>
  <c r="BG16" i="4"/>
  <c r="BH16" i="4"/>
  <c r="BI16" i="4"/>
  <c r="BJ16" i="4"/>
  <c r="BK16" i="4"/>
  <c r="BL16" i="4"/>
  <c r="BM16" i="4"/>
  <c r="BF17" i="4"/>
  <c r="BG17" i="4"/>
  <c r="BH17" i="4"/>
  <c r="BI17" i="4"/>
  <c r="BJ17" i="4"/>
  <c r="BK17" i="4"/>
  <c r="BL17" i="4"/>
  <c r="BM17" i="4"/>
  <c r="BF18" i="4"/>
  <c r="BG18" i="4"/>
  <c r="BH18" i="4"/>
  <c r="BI18" i="4"/>
  <c r="BJ18" i="4"/>
  <c r="BK18" i="4"/>
  <c r="BL18" i="4"/>
  <c r="BM18" i="4"/>
  <c r="BF19" i="4"/>
  <c r="BG19" i="4"/>
  <c r="BH19" i="4"/>
  <c r="BI19" i="4"/>
  <c r="BJ19" i="4"/>
  <c r="BK19" i="4"/>
  <c r="BL19" i="4"/>
  <c r="BM19" i="4"/>
  <c r="BF20" i="4"/>
  <c r="BG20" i="4"/>
  <c r="BH20" i="4"/>
  <c r="BI20" i="4"/>
  <c r="BJ20" i="4"/>
  <c r="BK20" i="4"/>
  <c r="BL20" i="4"/>
  <c r="BM20" i="4"/>
  <c r="BF21" i="4"/>
  <c r="BG21" i="4"/>
  <c r="BH21" i="4"/>
  <c r="BI21" i="4"/>
  <c r="BJ21" i="4"/>
  <c r="BK21" i="4"/>
  <c r="BL21" i="4"/>
  <c r="BM21" i="4"/>
  <c r="BF22" i="4"/>
  <c r="BG22" i="4"/>
  <c r="BH22" i="4"/>
  <c r="BI22" i="4"/>
  <c r="BJ22" i="4"/>
  <c r="BK22" i="4"/>
  <c r="BL22" i="4"/>
  <c r="BM22" i="4"/>
  <c r="BF23" i="4"/>
  <c r="BG23" i="4"/>
  <c r="BH23" i="4"/>
  <c r="BI23" i="4"/>
  <c r="BJ23" i="4"/>
  <c r="BK23" i="4"/>
  <c r="BL23" i="4"/>
  <c r="BM23" i="4"/>
  <c r="BF24" i="4"/>
  <c r="BG24" i="4"/>
  <c r="BH24" i="4"/>
  <c r="BI24" i="4"/>
  <c r="BJ24" i="4"/>
  <c r="BK24" i="4"/>
  <c r="BL24" i="4"/>
  <c r="BM24" i="4"/>
  <c r="BF25" i="4"/>
  <c r="BG25" i="4"/>
  <c r="BH25" i="4"/>
  <c r="BI25" i="4"/>
  <c r="BJ25" i="4"/>
  <c r="BK25" i="4"/>
  <c r="BL25" i="4"/>
  <c r="BM25" i="4"/>
  <c r="BF26" i="4"/>
  <c r="BG26" i="4"/>
  <c r="BH26" i="4"/>
  <c r="BI26" i="4"/>
  <c r="BJ26" i="4"/>
  <c r="BK26" i="4"/>
  <c r="BL26" i="4"/>
  <c r="BM26" i="4"/>
  <c r="BF27" i="4"/>
  <c r="BG27" i="4"/>
  <c r="BH27" i="4"/>
  <c r="BI27" i="4"/>
  <c r="BJ27" i="4"/>
  <c r="BK27" i="4"/>
  <c r="BL27" i="4"/>
  <c r="BM27" i="4"/>
  <c r="BF28" i="4"/>
  <c r="BG28" i="4"/>
  <c r="BH28" i="4"/>
  <c r="BI28" i="4"/>
  <c r="BJ28" i="4"/>
  <c r="BK28" i="4"/>
  <c r="BL28" i="4"/>
  <c r="BM28" i="4"/>
  <c r="BF29" i="4"/>
  <c r="BG29" i="4"/>
  <c r="BH29" i="4"/>
  <c r="BI29" i="4"/>
  <c r="BJ29" i="4"/>
  <c r="BK29" i="4"/>
  <c r="BL29" i="4"/>
  <c r="BM29" i="4"/>
  <c r="BF30" i="4"/>
  <c r="BG30" i="4"/>
  <c r="BH30" i="4"/>
  <c r="BI30" i="4"/>
  <c r="BJ30" i="4"/>
  <c r="BK30" i="4"/>
  <c r="BL30" i="4"/>
  <c r="BM30" i="4"/>
  <c r="BF31" i="4"/>
  <c r="BG31" i="4"/>
  <c r="BH31" i="4"/>
  <c r="BI31" i="4"/>
  <c r="BJ31" i="4"/>
  <c r="BK31" i="4"/>
  <c r="BL31" i="4"/>
  <c r="BM31" i="4"/>
  <c r="BF32" i="4"/>
  <c r="BG32" i="4"/>
  <c r="BH32" i="4"/>
  <c r="BI32" i="4"/>
  <c r="BJ32" i="4"/>
  <c r="BK32" i="4"/>
  <c r="BL32" i="4"/>
  <c r="BM32" i="4"/>
  <c r="BG9" i="4"/>
  <c r="BH9" i="4"/>
  <c r="BI9" i="4"/>
  <c r="BJ9" i="4"/>
  <c r="BK9" i="4"/>
  <c r="BL9" i="4"/>
  <c r="BM9" i="4"/>
  <c r="BF9" i="4"/>
  <c r="BL9" i="3"/>
  <c r="BM9" i="3"/>
  <c r="BN9" i="3"/>
  <c r="BO9" i="3"/>
  <c r="BP9" i="3"/>
  <c r="BQ9" i="3"/>
  <c r="BR9" i="3"/>
  <c r="BS9" i="3"/>
  <c r="BL10" i="3"/>
  <c r="BM10" i="3"/>
  <c r="BN10" i="3"/>
  <c r="BO10" i="3"/>
  <c r="BP10" i="3"/>
  <c r="BQ10" i="3"/>
  <c r="BR10" i="3"/>
  <c r="BS10" i="3"/>
  <c r="BL11" i="3"/>
  <c r="BM11" i="3"/>
  <c r="BN11" i="3"/>
  <c r="BO11" i="3"/>
  <c r="BP11" i="3"/>
  <c r="BQ11" i="3"/>
  <c r="BR11" i="3"/>
  <c r="BS11" i="3"/>
  <c r="BL12" i="3"/>
  <c r="BM12" i="3"/>
  <c r="BN12" i="3"/>
  <c r="BO12" i="3"/>
  <c r="BP12" i="3"/>
  <c r="BQ12" i="3"/>
  <c r="BR12" i="3"/>
  <c r="BS12" i="3"/>
  <c r="BL13" i="3"/>
  <c r="BM13" i="3"/>
  <c r="BN13" i="3"/>
  <c r="BO13" i="3"/>
  <c r="BP13" i="3"/>
  <c r="BQ13" i="3"/>
  <c r="BR13" i="3"/>
  <c r="BS13" i="3"/>
  <c r="BL14" i="3"/>
  <c r="BM14" i="3"/>
  <c r="BN14" i="3"/>
  <c r="BO14" i="3"/>
  <c r="BP14" i="3"/>
  <c r="BQ14" i="3"/>
  <c r="BR14" i="3"/>
  <c r="BS14" i="3"/>
  <c r="BL15" i="3"/>
  <c r="BM15" i="3"/>
  <c r="BN15" i="3"/>
  <c r="BO15" i="3"/>
  <c r="BP15" i="3"/>
  <c r="BQ15" i="3"/>
  <c r="BR15" i="3"/>
  <c r="BS15" i="3"/>
  <c r="BL16" i="3"/>
  <c r="BM16" i="3"/>
  <c r="BN16" i="3"/>
  <c r="BO16" i="3"/>
  <c r="BP16" i="3"/>
  <c r="BQ16" i="3"/>
  <c r="BR16" i="3"/>
  <c r="BS16" i="3"/>
  <c r="BL17" i="3"/>
  <c r="BM17" i="3"/>
  <c r="BN17" i="3"/>
  <c r="BO17" i="3"/>
  <c r="BP17" i="3"/>
  <c r="BQ17" i="3"/>
  <c r="BR17" i="3"/>
  <c r="BS17" i="3"/>
  <c r="BL18" i="3"/>
  <c r="BM18" i="3"/>
  <c r="BN18" i="3"/>
  <c r="BO18" i="3"/>
  <c r="BP18" i="3"/>
  <c r="BQ18" i="3"/>
  <c r="BR18" i="3"/>
  <c r="BS18" i="3"/>
  <c r="BL19" i="3"/>
  <c r="BM19" i="3"/>
  <c r="BN19" i="3"/>
  <c r="BO19" i="3"/>
  <c r="BP19" i="3"/>
  <c r="BQ19" i="3"/>
  <c r="BR19" i="3"/>
  <c r="BS19" i="3"/>
  <c r="BL20" i="3"/>
  <c r="BM20" i="3"/>
  <c r="BN20" i="3"/>
  <c r="BO20" i="3"/>
  <c r="BP20" i="3"/>
  <c r="BQ20" i="3"/>
  <c r="BR20" i="3"/>
  <c r="BS20" i="3"/>
  <c r="BL21" i="3"/>
  <c r="BM21" i="3"/>
  <c r="BN21" i="3"/>
  <c r="BO21" i="3"/>
  <c r="BP21" i="3"/>
  <c r="BQ21" i="3"/>
  <c r="BR21" i="3"/>
  <c r="BS21" i="3"/>
  <c r="BL22" i="3"/>
  <c r="BM22" i="3"/>
  <c r="BN22" i="3"/>
  <c r="BO22" i="3"/>
  <c r="BP22" i="3"/>
  <c r="BQ22" i="3"/>
  <c r="BR22" i="3"/>
  <c r="BS22" i="3"/>
  <c r="BL23" i="3"/>
  <c r="BM23" i="3"/>
  <c r="BN23" i="3"/>
  <c r="BO23" i="3"/>
  <c r="BP23" i="3"/>
  <c r="BQ23" i="3"/>
  <c r="BR23" i="3"/>
  <c r="BS23" i="3"/>
  <c r="BL24" i="3"/>
  <c r="BM24" i="3"/>
  <c r="BN24" i="3"/>
  <c r="BO24" i="3"/>
  <c r="BP24" i="3"/>
  <c r="BQ24" i="3"/>
  <c r="BR24" i="3"/>
  <c r="BS24" i="3"/>
  <c r="BL25" i="3"/>
  <c r="BM25" i="3"/>
  <c r="BN25" i="3"/>
  <c r="BO25" i="3"/>
  <c r="BP25" i="3"/>
  <c r="BQ25" i="3"/>
  <c r="BR25" i="3"/>
  <c r="BS25" i="3"/>
  <c r="BL26" i="3"/>
  <c r="BM26" i="3"/>
  <c r="BN26" i="3"/>
  <c r="BO26" i="3"/>
  <c r="BP26" i="3"/>
  <c r="BQ26" i="3"/>
  <c r="BR26" i="3"/>
  <c r="BS26" i="3"/>
  <c r="BL27" i="3"/>
  <c r="BM27" i="3"/>
  <c r="BN27" i="3"/>
  <c r="BO27" i="3"/>
  <c r="BP27" i="3"/>
  <c r="BQ27" i="3"/>
  <c r="BR27" i="3"/>
  <c r="BS27" i="3"/>
  <c r="BL28" i="3"/>
  <c r="BM28" i="3"/>
  <c r="BN28" i="3"/>
  <c r="BO28" i="3"/>
  <c r="BP28" i="3"/>
  <c r="BQ28" i="3"/>
  <c r="BR28" i="3"/>
  <c r="BS28" i="3"/>
  <c r="BL29" i="3"/>
  <c r="BN29" i="3"/>
  <c r="BO29" i="3"/>
  <c r="BP29" i="3"/>
  <c r="BQ29" i="3"/>
  <c r="BR29" i="3"/>
  <c r="BS29" i="3"/>
  <c r="BL30" i="3"/>
  <c r="BM30" i="3"/>
  <c r="BN30" i="3"/>
  <c r="BO30" i="3"/>
  <c r="BP30" i="3"/>
  <c r="BQ30" i="3"/>
  <c r="BR30" i="3"/>
  <c r="BS30" i="3"/>
  <c r="BL31" i="3"/>
  <c r="BM31" i="3"/>
  <c r="BN31" i="3"/>
  <c r="BO31" i="3"/>
  <c r="BP31" i="3"/>
  <c r="BQ31" i="3"/>
  <c r="BR31" i="3"/>
  <c r="BS31" i="3"/>
  <c r="BM8" i="3"/>
  <c r="BN8" i="3"/>
  <c r="BO8" i="3"/>
  <c r="BP8" i="3"/>
  <c r="BQ8" i="3"/>
  <c r="BR8" i="3"/>
  <c r="BS8" i="3"/>
  <c r="BL8" i="3"/>
  <c r="X24" i="5"/>
  <c r="W24" i="5"/>
  <c r="V24" i="5"/>
  <c r="U24" i="5"/>
  <c r="T24" i="5"/>
  <c r="S24" i="5"/>
  <c r="R24" i="5"/>
  <c r="Q24" i="5"/>
  <c r="P24" i="5"/>
  <c r="O24" i="5"/>
  <c r="N23" i="5"/>
  <c r="N22" i="5"/>
  <c r="N21" i="5"/>
  <c r="N20" i="5"/>
  <c r="N19" i="5"/>
  <c r="N18" i="5"/>
  <c r="N17" i="5"/>
  <c r="N16" i="5"/>
  <c r="N15" i="5"/>
  <c r="N14" i="5"/>
  <c r="N13" i="5"/>
  <c r="N12" i="5"/>
  <c r="N11" i="5"/>
  <c r="N10" i="5"/>
  <c r="N9" i="5"/>
  <c r="N8" i="5"/>
  <c r="T33" i="4"/>
  <c r="S33" i="4"/>
  <c r="R33" i="4"/>
  <c r="Q33" i="4"/>
  <c r="P33" i="4"/>
  <c r="O33" i="4"/>
  <c r="N33" i="4"/>
  <c r="M33" i="4"/>
  <c r="L32" i="4"/>
  <c r="L31" i="4"/>
  <c r="L30" i="4"/>
  <c r="L29" i="4"/>
  <c r="L28" i="4"/>
  <c r="L27" i="4"/>
  <c r="L26" i="4"/>
  <c r="L25" i="4"/>
  <c r="L24" i="4"/>
  <c r="L23" i="4"/>
  <c r="L22" i="4"/>
  <c r="L21" i="4"/>
  <c r="L20" i="4"/>
  <c r="L19" i="4"/>
  <c r="L18" i="4"/>
  <c r="L17" i="4"/>
  <c r="L16" i="4"/>
  <c r="L15" i="4"/>
  <c r="L14" i="4"/>
  <c r="L13" i="4"/>
  <c r="L12" i="4"/>
  <c r="L11" i="4"/>
  <c r="L10" i="4"/>
  <c r="L9" i="4"/>
  <c r="N9" i="3"/>
  <c r="N10" i="3"/>
  <c r="N11" i="3"/>
  <c r="N12" i="3"/>
  <c r="N13" i="3"/>
  <c r="N14" i="3"/>
  <c r="N15" i="3"/>
  <c r="N16" i="3"/>
  <c r="N17" i="3"/>
  <c r="N18" i="3"/>
  <c r="N19" i="3"/>
  <c r="N20" i="3"/>
  <c r="N21" i="3"/>
  <c r="N22" i="3"/>
  <c r="N23" i="3"/>
  <c r="N24" i="3"/>
  <c r="N25" i="3"/>
  <c r="N26" i="3"/>
  <c r="N27" i="3"/>
  <c r="N28" i="3"/>
  <c r="N29" i="3"/>
  <c r="N30" i="3"/>
  <c r="N31" i="3"/>
  <c r="N8" i="3"/>
  <c r="V32" i="3"/>
  <c r="U32" i="3"/>
  <c r="T32" i="3"/>
  <c r="S32" i="3"/>
  <c r="R32" i="3"/>
  <c r="Q32" i="3"/>
  <c r="P32" i="3"/>
  <c r="O32" i="3"/>
  <c r="N32" i="3" l="1"/>
  <c r="P33" i="3"/>
  <c r="L33" i="4"/>
  <c r="N24" i="5"/>
  <c r="J33" i="2" l="1"/>
  <c r="BG9" i="5" l="1"/>
  <c r="BH9" i="5"/>
  <c r="BI9" i="5"/>
  <c r="BJ9" i="5"/>
  <c r="BK9" i="5"/>
  <c r="BL9" i="5"/>
  <c r="BM9" i="5"/>
  <c r="BN9" i="5"/>
  <c r="BO9" i="5"/>
  <c r="BP9" i="5"/>
  <c r="BG10" i="5"/>
  <c r="BH10" i="5"/>
  <c r="BI10" i="5"/>
  <c r="BJ10" i="5"/>
  <c r="BK10" i="5"/>
  <c r="BL10" i="5"/>
  <c r="BM10" i="5"/>
  <c r="BN10" i="5"/>
  <c r="BO10" i="5"/>
  <c r="BP10" i="5"/>
  <c r="BG11" i="5"/>
  <c r="BH11" i="5"/>
  <c r="BI11" i="5"/>
  <c r="BJ11" i="5"/>
  <c r="BK11" i="5"/>
  <c r="BL11" i="5"/>
  <c r="BM11" i="5"/>
  <c r="BN11" i="5"/>
  <c r="BO11" i="5"/>
  <c r="BP11" i="5"/>
  <c r="BG12" i="5"/>
  <c r="BH12" i="5"/>
  <c r="BI12" i="5"/>
  <c r="BJ12" i="5"/>
  <c r="BK12" i="5"/>
  <c r="BL12" i="5"/>
  <c r="BM12" i="5"/>
  <c r="BN12" i="5"/>
  <c r="BO12" i="5"/>
  <c r="BP12" i="5"/>
  <c r="BG13" i="5"/>
  <c r="BH13" i="5"/>
  <c r="BI13" i="5"/>
  <c r="BJ13" i="5"/>
  <c r="BK13" i="5"/>
  <c r="BL13" i="5"/>
  <c r="BM13" i="5"/>
  <c r="BN13" i="5"/>
  <c r="BO13" i="5"/>
  <c r="BP13" i="5"/>
  <c r="BG14" i="5"/>
  <c r="BH14" i="5"/>
  <c r="BI14" i="5"/>
  <c r="BJ14" i="5"/>
  <c r="BK14" i="5"/>
  <c r="BL14" i="5"/>
  <c r="BM14" i="5"/>
  <c r="BN14" i="5"/>
  <c r="BO14" i="5"/>
  <c r="BP14" i="5"/>
  <c r="BG15" i="5"/>
  <c r="BH15" i="5"/>
  <c r="BI15" i="5"/>
  <c r="BJ15" i="5"/>
  <c r="BK15" i="5"/>
  <c r="BL15" i="5"/>
  <c r="BM15" i="5"/>
  <c r="BN15" i="5"/>
  <c r="BO15" i="5"/>
  <c r="BP15" i="5"/>
  <c r="BG16" i="5"/>
  <c r="BH16" i="5"/>
  <c r="BI16" i="5"/>
  <c r="BJ16" i="5"/>
  <c r="BK16" i="5"/>
  <c r="BL16" i="5"/>
  <c r="BM16" i="5"/>
  <c r="BN16" i="5"/>
  <c r="BO16" i="5"/>
  <c r="BP16" i="5"/>
  <c r="BG17" i="5"/>
  <c r="BH17" i="5"/>
  <c r="BI17" i="5"/>
  <c r="BJ17" i="5"/>
  <c r="BK17" i="5"/>
  <c r="BL17" i="5"/>
  <c r="BM17" i="5"/>
  <c r="BN17" i="5"/>
  <c r="BO17" i="5"/>
  <c r="BP17" i="5"/>
  <c r="BG18" i="5"/>
  <c r="BH18" i="5"/>
  <c r="BI18" i="5"/>
  <c r="BJ18" i="5"/>
  <c r="BK18" i="5"/>
  <c r="BL18" i="5"/>
  <c r="BM18" i="5"/>
  <c r="BN18" i="5"/>
  <c r="BO18" i="5"/>
  <c r="BP18" i="5"/>
  <c r="BG19" i="5"/>
  <c r="BH19" i="5"/>
  <c r="BI19" i="5"/>
  <c r="BJ19" i="5"/>
  <c r="BK19" i="5"/>
  <c r="BL19" i="5"/>
  <c r="BM19" i="5"/>
  <c r="BN19" i="5"/>
  <c r="BO19" i="5"/>
  <c r="BP19" i="5"/>
  <c r="BG20" i="5"/>
  <c r="BH20" i="5"/>
  <c r="BI20" i="5"/>
  <c r="BJ20" i="5"/>
  <c r="BK20" i="5"/>
  <c r="BL20" i="5"/>
  <c r="BM20" i="5"/>
  <c r="BN20" i="5"/>
  <c r="BO20" i="5"/>
  <c r="BP20" i="5"/>
  <c r="BG21" i="5"/>
  <c r="BH21" i="5"/>
  <c r="BI21" i="5"/>
  <c r="BJ21" i="5"/>
  <c r="BK21" i="5"/>
  <c r="BL21" i="5"/>
  <c r="BM21" i="5"/>
  <c r="BN21" i="5"/>
  <c r="BO21" i="5"/>
  <c r="BP21" i="5"/>
  <c r="BG22" i="5"/>
  <c r="BH22" i="5"/>
  <c r="BI22" i="5"/>
  <c r="BJ22" i="5"/>
  <c r="BK22" i="5"/>
  <c r="BL22" i="5"/>
  <c r="BM22" i="5"/>
  <c r="BN22" i="5"/>
  <c r="BO22" i="5"/>
  <c r="BP22" i="5"/>
  <c r="BG23" i="5"/>
  <c r="BH23" i="5"/>
  <c r="BI23" i="5"/>
  <c r="BJ23" i="5"/>
  <c r="BK23" i="5"/>
  <c r="BL23" i="5"/>
  <c r="BM23" i="5"/>
  <c r="BN23" i="5"/>
  <c r="BO23" i="5"/>
  <c r="BP23" i="5"/>
  <c r="BH8" i="5"/>
  <c r="BI8" i="5"/>
  <c r="BJ8" i="5"/>
  <c r="BK8" i="5"/>
  <c r="BL8" i="5"/>
  <c r="BM8" i="5"/>
  <c r="BN8" i="5"/>
  <c r="BO8" i="5"/>
  <c r="BP8" i="5"/>
  <c r="BG8" i="5" l="1"/>
  <c r="BT11" i="3" l="1"/>
  <c r="BT12" i="3"/>
  <c r="BT13" i="3"/>
  <c r="BT14" i="3"/>
  <c r="BT15" i="3"/>
  <c r="BT16" i="3"/>
  <c r="BT17" i="3"/>
  <c r="BT18" i="3"/>
  <c r="BT19" i="3"/>
  <c r="BT20" i="3"/>
  <c r="BT21" i="3"/>
  <c r="BT22" i="3"/>
  <c r="BT23" i="3"/>
  <c r="BT24" i="3"/>
  <c r="BT25" i="3"/>
  <c r="BT26" i="3"/>
  <c r="BT27" i="3"/>
  <c r="BT28" i="3"/>
  <c r="BT29" i="3"/>
  <c r="BT30" i="3"/>
  <c r="BT31" i="3"/>
  <c r="BT9" i="3"/>
  <c r="BT10" i="3"/>
  <c r="BA31" i="3"/>
  <c r="BA30" i="3"/>
  <c r="BA29" i="3"/>
  <c r="BA28" i="3"/>
  <c r="BA27" i="3"/>
  <c r="BA26" i="3"/>
  <c r="BA25" i="3"/>
  <c r="BA24" i="3"/>
  <c r="BA23" i="3"/>
  <c r="BA22" i="3"/>
  <c r="BA21" i="3"/>
  <c r="BA20" i="3"/>
  <c r="BA19" i="3"/>
  <c r="BA18" i="3"/>
  <c r="BA17" i="3"/>
  <c r="BA16" i="3"/>
  <c r="BA15" i="3"/>
  <c r="BA14" i="3"/>
  <c r="BA13" i="3"/>
  <c r="BA12" i="3"/>
  <c r="BA11" i="3"/>
  <c r="BA10" i="3"/>
  <c r="BA9" i="3"/>
  <c r="BA8" i="3"/>
  <c r="AQ15" i="3"/>
  <c r="AQ16" i="3"/>
  <c r="AQ17" i="3"/>
  <c r="AQ18" i="3"/>
  <c r="AQ19" i="3"/>
  <c r="AQ20" i="3"/>
  <c r="AQ21" i="3"/>
  <c r="AQ22" i="3"/>
  <c r="AQ23" i="3"/>
  <c r="AQ24" i="3"/>
  <c r="AQ25" i="3"/>
  <c r="AQ26" i="3"/>
  <c r="AQ27" i="3"/>
  <c r="AQ28" i="3"/>
  <c r="AQ29" i="3"/>
  <c r="AQ30" i="3"/>
  <c r="AQ31" i="3"/>
  <c r="AQ9" i="3"/>
  <c r="AQ10" i="3"/>
  <c r="AQ11" i="3"/>
  <c r="AQ12" i="3"/>
  <c r="AQ13" i="3"/>
  <c r="AQ14" i="3"/>
  <c r="AQ8" i="3"/>
  <c r="BA32" i="3" l="1"/>
  <c r="AW33" i="4"/>
  <c r="AX33" i="4"/>
  <c r="AY33" i="4"/>
  <c r="BA33" i="4"/>
  <c r="BB33" i="4"/>
  <c r="BC33" i="4"/>
  <c r="BD33" i="4"/>
  <c r="AV32" i="4"/>
  <c r="AV31" i="4"/>
  <c r="AV30" i="4"/>
  <c r="AV29" i="4"/>
  <c r="AV28" i="4"/>
  <c r="AV27" i="4"/>
  <c r="AV26" i="4"/>
  <c r="AV25" i="4"/>
  <c r="AV24" i="4"/>
  <c r="AV23" i="4"/>
  <c r="AV22" i="4"/>
  <c r="AV21" i="4"/>
  <c r="AV20" i="4"/>
  <c r="AV19" i="4"/>
  <c r="AV18" i="4"/>
  <c r="AV17" i="4"/>
  <c r="AV16" i="4"/>
  <c r="AV15" i="4"/>
  <c r="AV14" i="4"/>
  <c r="AV13" i="4"/>
  <c r="AV12" i="4"/>
  <c r="AV11" i="4"/>
  <c r="AV10" i="4"/>
  <c r="AV9" i="4"/>
  <c r="AM32" i="4" l="1"/>
  <c r="AT34" i="2"/>
  <c r="AE32" i="2"/>
  <c r="AE31" i="2"/>
  <c r="AE30" i="2"/>
  <c r="AE29" i="2"/>
  <c r="AE28" i="2"/>
  <c r="AE27" i="2"/>
  <c r="AE26" i="2"/>
  <c r="AE25" i="2"/>
  <c r="AE24" i="2"/>
  <c r="AE23" i="2"/>
  <c r="AE22" i="2"/>
  <c r="AE21" i="2"/>
  <c r="AE20" i="2"/>
  <c r="AE19" i="2"/>
  <c r="AE18" i="2"/>
  <c r="AE17" i="2"/>
  <c r="AE16" i="2"/>
  <c r="AE15" i="2"/>
  <c r="AE14" i="2"/>
  <c r="AE13" i="2"/>
  <c r="AE12" i="2"/>
  <c r="AE11" i="2"/>
  <c r="AE10" i="2"/>
  <c r="AE9" i="2"/>
  <c r="AE8" i="2"/>
  <c r="AE34" i="2" l="1"/>
  <c r="AE35" i="2" s="1"/>
  <c r="J10" i="2"/>
  <c r="J12" i="2"/>
  <c r="J14" i="2"/>
  <c r="J16" i="2"/>
  <c r="J18" i="2"/>
  <c r="J20" i="2"/>
  <c r="J22" i="2"/>
  <c r="J24" i="2"/>
  <c r="J26" i="2"/>
  <c r="J28" i="2"/>
  <c r="J30" i="2"/>
  <c r="J32" i="2"/>
  <c r="J8" i="2"/>
  <c r="J9" i="2"/>
  <c r="J11" i="2"/>
  <c r="J13" i="2"/>
  <c r="J15" i="2"/>
  <c r="J17" i="2"/>
  <c r="J19" i="2"/>
  <c r="J21" i="2"/>
  <c r="J23" i="2"/>
  <c r="J25" i="2"/>
  <c r="J27" i="2"/>
  <c r="J29" i="2"/>
  <c r="J31" i="2"/>
  <c r="D33" i="4" l="1"/>
  <c r="E33" i="4"/>
  <c r="F33" i="4"/>
  <c r="G33" i="4"/>
  <c r="H33" i="4"/>
  <c r="I33" i="4"/>
  <c r="J33" i="4"/>
  <c r="K33" i="4"/>
  <c r="V33" i="4"/>
  <c r="W33" i="4"/>
  <c r="X33" i="4"/>
  <c r="Y33" i="4"/>
  <c r="Z33" i="4"/>
  <c r="AA33" i="4"/>
  <c r="AB33" i="4"/>
  <c r="AC33" i="4"/>
  <c r="AE33" i="4"/>
  <c r="AF33" i="4"/>
  <c r="AG33" i="4"/>
  <c r="AH33" i="4"/>
  <c r="AI33" i="4"/>
  <c r="AJ33" i="4"/>
  <c r="AK33" i="4"/>
  <c r="AL33" i="4"/>
  <c r="AN33" i="4"/>
  <c r="AO33" i="4"/>
  <c r="AP33" i="4"/>
  <c r="AQ33" i="4"/>
  <c r="AR33" i="4"/>
  <c r="AS33" i="4"/>
  <c r="AT33" i="4"/>
  <c r="AU33" i="4"/>
  <c r="BE32" i="4" l="1"/>
  <c r="AL33" i="2"/>
  <c r="BK31" i="3"/>
  <c r="E32" i="3"/>
  <c r="F32" i="3"/>
  <c r="G32" i="3"/>
  <c r="H32" i="3"/>
  <c r="I32" i="3"/>
  <c r="J32" i="3"/>
  <c r="K32" i="3"/>
  <c r="L32" i="3"/>
  <c r="M32" i="3"/>
  <c r="X32" i="3"/>
  <c r="Y32" i="3"/>
  <c r="Z32" i="3"/>
  <c r="AA32" i="3"/>
  <c r="AB32" i="3"/>
  <c r="AC32" i="3"/>
  <c r="AD32" i="3"/>
  <c r="AE32" i="3"/>
  <c r="AF32" i="3"/>
  <c r="AH32" i="3"/>
  <c r="AI32" i="3"/>
  <c r="AJ32" i="3"/>
  <c r="AK32" i="3"/>
  <c r="AL32" i="3"/>
  <c r="AM32" i="3"/>
  <c r="AN32" i="3"/>
  <c r="AO32" i="3"/>
  <c r="AP32" i="3"/>
  <c r="AQ32" i="3"/>
  <c r="AR32" i="3"/>
  <c r="AS32" i="3"/>
  <c r="AT32" i="3"/>
  <c r="AU32" i="3"/>
  <c r="AV32" i="3"/>
  <c r="AW32" i="3"/>
  <c r="BN32" i="3"/>
  <c r="BO32" i="3"/>
  <c r="BP32" i="3"/>
  <c r="BQ32" i="3"/>
  <c r="D31" i="3"/>
  <c r="K34" i="2"/>
  <c r="L34" i="2"/>
  <c r="M34" i="2"/>
  <c r="N34" i="2"/>
  <c r="O34" i="2"/>
  <c r="P34" i="2"/>
  <c r="R34" i="2"/>
  <c r="S34" i="2"/>
  <c r="T34" i="2"/>
  <c r="U34" i="2"/>
  <c r="V34" i="2"/>
  <c r="W34" i="2"/>
  <c r="AB34" i="2"/>
  <c r="AC34" i="2"/>
  <c r="AD34" i="2"/>
  <c r="C32" i="4"/>
  <c r="BM32" i="3" l="1"/>
  <c r="Y33" i="3"/>
  <c r="BH33" i="4" l="1"/>
  <c r="BI33" i="4"/>
  <c r="BJ33" i="4"/>
  <c r="BL33" i="4" l="1"/>
  <c r="BM33" i="4"/>
  <c r="BG33" i="4"/>
  <c r="BK33" i="4"/>
  <c r="BF33" i="4"/>
  <c r="BE9" i="4"/>
  <c r="BL32" i="3"/>
  <c r="BK29" i="3" l="1"/>
  <c r="AG30" i="3"/>
  <c r="AG29" i="3"/>
  <c r="AG28" i="3"/>
  <c r="AG27" i="3"/>
  <c r="AG26" i="3"/>
  <c r="AG25" i="3"/>
  <c r="AG24" i="3"/>
  <c r="AG23" i="3"/>
  <c r="AG22" i="3"/>
  <c r="AG21" i="3"/>
  <c r="AG20" i="3"/>
  <c r="AG19" i="3"/>
  <c r="AG18" i="3"/>
  <c r="AG17" i="3"/>
  <c r="AG16" i="3"/>
  <c r="AG15" i="3"/>
  <c r="AG14" i="3"/>
  <c r="AG13" i="3"/>
  <c r="AG12" i="3"/>
  <c r="AG11" i="3"/>
  <c r="AG10" i="3"/>
  <c r="AG9" i="3"/>
  <c r="AG8" i="3"/>
  <c r="AG32" i="3" l="1"/>
  <c r="AI33" i="3"/>
  <c r="AD11" i="4" l="1"/>
  <c r="AD13" i="4"/>
  <c r="AD15" i="4"/>
  <c r="AD17" i="4"/>
  <c r="AD19" i="4"/>
  <c r="AD21" i="4"/>
  <c r="AD23" i="4"/>
  <c r="AD25" i="4"/>
  <c r="AD27" i="4"/>
  <c r="AD29" i="4"/>
  <c r="AD31" i="4"/>
  <c r="AD9" i="4"/>
  <c r="AD30" i="4"/>
  <c r="AD28" i="4"/>
  <c r="AD26" i="4"/>
  <c r="AD24" i="4"/>
  <c r="AD22" i="4"/>
  <c r="AD20" i="4"/>
  <c r="AD18" i="4"/>
  <c r="AD16" i="4"/>
  <c r="AD14" i="4"/>
  <c r="AD12" i="4"/>
  <c r="AD10" i="4"/>
  <c r="AD33" i="4" l="1"/>
  <c r="AV24" i="5"/>
  <c r="AX24" i="5"/>
  <c r="AY24" i="5"/>
  <c r="AZ24" i="5"/>
  <c r="BB24" i="5"/>
  <c r="BC24" i="5"/>
  <c r="BD24" i="5"/>
  <c r="BE24" i="5"/>
  <c r="BK24" i="5"/>
  <c r="BN24" i="5"/>
  <c r="BK9" i="3"/>
  <c r="BK10" i="3"/>
  <c r="BK11" i="3"/>
  <c r="BK12" i="3"/>
  <c r="BK13" i="3"/>
  <c r="BK14" i="3"/>
  <c r="BK15" i="3"/>
  <c r="BK16" i="3"/>
  <c r="BK17" i="3"/>
  <c r="BK18" i="3"/>
  <c r="BK19" i="3"/>
  <c r="BK20" i="3"/>
  <c r="BK21" i="3"/>
  <c r="BK22" i="3"/>
  <c r="BK23" i="3"/>
  <c r="BK24" i="3"/>
  <c r="BK25" i="3"/>
  <c r="BK26" i="3"/>
  <c r="BK27" i="3"/>
  <c r="BK28" i="3"/>
  <c r="BK30" i="3"/>
  <c r="X9" i="2"/>
  <c r="X10" i="2"/>
  <c r="X11" i="2"/>
  <c r="X12" i="2"/>
  <c r="X13" i="2"/>
  <c r="X14" i="2"/>
  <c r="X15" i="2"/>
  <c r="X16" i="2"/>
  <c r="X17" i="2"/>
  <c r="X18" i="2"/>
  <c r="X19" i="2"/>
  <c r="X20" i="2"/>
  <c r="X21" i="2"/>
  <c r="X22" i="2"/>
  <c r="X23" i="2"/>
  <c r="X24" i="2"/>
  <c r="X25" i="2"/>
  <c r="X26" i="2"/>
  <c r="X27" i="2"/>
  <c r="X28" i="2"/>
  <c r="X29" i="2"/>
  <c r="X30" i="2"/>
  <c r="X31" i="2"/>
  <c r="X32" i="2"/>
  <c r="X8" i="2"/>
  <c r="X34" i="2" l="1"/>
  <c r="X35" i="2" s="1"/>
  <c r="AQ34" i="2"/>
  <c r="AR34" i="2"/>
  <c r="AL20" i="2"/>
  <c r="AL19" i="2"/>
  <c r="AL18" i="2"/>
  <c r="AL10" i="2"/>
  <c r="BM24" i="5"/>
  <c r="BJ24" i="5"/>
  <c r="BI24" i="5"/>
  <c r="BK8" i="3"/>
  <c r="BK32" i="3" s="1"/>
  <c r="AL32" i="2"/>
  <c r="AL30" i="2"/>
  <c r="AL29" i="2"/>
  <c r="AL28" i="2"/>
  <c r="AL27" i="2"/>
  <c r="AL25" i="2"/>
  <c r="AL24" i="2"/>
  <c r="AL23" i="2"/>
  <c r="AL21" i="2"/>
  <c r="AL15" i="2"/>
  <c r="AL12" i="2"/>
  <c r="AL31" i="2"/>
  <c r="AL26" i="2"/>
  <c r="AL22" i="2"/>
  <c r="AL17" i="2"/>
  <c r="AL16" i="2"/>
  <c r="AL14" i="2"/>
  <c r="AL13" i="2"/>
  <c r="AL11" i="2"/>
  <c r="AL9" i="2"/>
  <c r="AL8" i="2"/>
  <c r="AL34" i="2" l="1"/>
  <c r="BG24" i="5"/>
  <c r="BE11" i="4" l="1"/>
  <c r="BE12" i="4"/>
  <c r="BE13" i="4"/>
  <c r="BE15" i="4"/>
  <c r="BE16" i="4"/>
  <c r="BE17" i="4"/>
  <c r="BE18" i="4"/>
  <c r="BE19" i="4"/>
  <c r="BE20" i="4"/>
  <c r="BE21" i="4"/>
  <c r="BE22" i="4"/>
  <c r="BE23" i="4"/>
  <c r="BE25" i="4"/>
  <c r="BE26" i="4"/>
  <c r="BE28" i="4"/>
  <c r="BE29" i="4"/>
  <c r="BE30" i="4"/>
  <c r="BE31" i="4"/>
  <c r="Q9" i="2"/>
  <c r="Q10" i="2"/>
  <c r="Q11" i="2"/>
  <c r="Q12" i="2"/>
  <c r="Q13" i="2"/>
  <c r="Q14" i="2"/>
  <c r="Q15" i="2"/>
  <c r="Q16" i="2"/>
  <c r="Q17" i="2"/>
  <c r="Q18" i="2"/>
  <c r="Q19" i="2"/>
  <c r="Q20" i="2"/>
  <c r="Q21" i="2"/>
  <c r="Q22" i="2"/>
  <c r="Q23" i="2"/>
  <c r="Q24" i="2"/>
  <c r="Q25" i="2"/>
  <c r="Q26" i="2"/>
  <c r="Q27" i="2"/>
  <c r="Q28" i="2"/>
  <c r="Q29" i="2"/>
  <c r="Q30" i="2"/>
  <c r="Q31" i="2"/>
  <c r="Q32" i="2"/>
  <c r="BE27" i="4"/>
  <c r="BE14" i="4"/>
  <c r="BE24" i="4"/>
  <c r="W9" i="3"/>
  <c r="W10" i="3"/>
  <c r="W11" i="3"/>
  <c r="W12" i="3"/>
  <c r="W13" i="3"/>
  <c r="W14" i="3"/>
  <c r="W15" i="3"/>
  <c r="W16" i="3"/>
  <c r="W17" i="3"/>
  <c r="W18" i="3"/>
  <c r="W19" i="3"/>
  <c r="W20" i="3"/>
  <c r="W21" i="3"/>
  <c r="W22" i="3"/>
  <c r="W23" i="3"/>
  <c r="W24" i="3"/>
  <c r="W25" i="3"/>
  <c r="W26" i="3"/>
  <c r="W27" i="3"/>
  <c r="W28" i="3"/>
  <c r="W29" i="3"/>
  <c r="W30" i="3"/>
  <c r="W8" i="3"/>
  <c r="AB24" i="5"/>
  <c r="AC24" i="5"/>
  <c r="AD24" i="5"/>
  <c r="AE24" i="5"/>
  <c r="AF24" i="5"/>
  <c r="AG24" i="5"/>
  <c r="AH24" i="5"/>
  <c r="AI24" i="5"/>
  <c r="AL24" i="5"/>
  <c r="AM24" i="5"/>
  <c r="AN24" i="5"/>
  <c r="AO24" i="5"/>
  <c r="AP24" i="5"/>
  <c r="AQ24" i="5"/>
  <c r="AR24" i="5"/>
  <c r="AS24" i="5"/>
  <c r="AT24" i="5"/>
  <c r="D24" i="5"/>
  <c r="F24" i="5"/>
  <c r="G24" i="5"/>
  <c r="H24" i="5"/>
  <c r="I24" i="5"/>
  <c r="J24" i="5"/>
  <c r="K24" i="5"/>
  <c r="L24" i="5"/>
  <c r="M24" i="5"/>
  <c r="Z24" i="5"/>
  <c r="AA24" i="5"/>
  <c r="AA25" i="5" s="1"/>
  <c r="AM10" i="4"/>
  <c r="AM12" i="4"/>
  <c r="AM14" i="4"/>
  <c r="AM16" i="4"/>
  <c r="AM18" i="4"/>
  <c r="AM20" i="4"/>
  <c r="AM22" i="4"/>
  <c r="AM24" i="4"/>
  <c r="AM26" i="4"/>
  <c r="AM28" i="4"/>
  <c r="AM30" i="4"/>
  <c r="U10" i="4"/>
  <c r="U11" i="4"/>
  <c r="U12" i="4"/>
  <c r="U13" i="4"/>
  <c r="U14" i="4"/>
  <c r="U15" i="4"/>
  <c r="U16" i="4"/>
  <c r="U17" i="4"/>
  <c r="U18" i="4"/>
  <c r="U19" i="4"/>
  <c r="U20" i="4"/>
  <c r="U21" i="4"/>
  <c r="U22" i="4"/>
  <c r="U23" i="4"/>
  <c r="U24" i="4"/>
  <c r="U25" i="4"/>
  <c r="U26" i="4"/>
  <c r="U27" i="4"/>
  <c r="U28" i="4"/>
  <c r="U29" i="4"/>
  <c r="U30" i="4"/>
  <c r="U31" i="4"/>
  <c r="U9" i="4"/>
  <c r="C10" i="4"/>
  <c r="C11" i="4"/>
  <c r="C12" i="4"/>
  <c r="C13" i="4"/>
  <c r="C14" i="4"/>
  <c r="C15" i="4"/>
  <c r="C16" i="4"/>
  <c r="C17" i="4"/>
  <c r="C18" i="4"/>
  <c r="C19" i="4"/>
  <c r="C20" i="4"/>
  <c r="C21" i="4"/>
  <c r="C22" i="4"/>
  <c r="C23" i="4"/>
  <c r="C24" i="4"/>
  <c r="C25" i="4"/>
  <c r="C26" i="4"/>
  <c r="C27" i="4"/>
  <c r="C28" i="4"/>
  <c r="C29" i="4"/>
  <c r="C30" i="4"/>
  <c r="C31" i="4"/>
  <c r="C9" i="4"/>
  <c r="Y9" i="5"/>
  <c r="Y10" i="5"/>
  <c r="Y11" i="5"/>
  <c r="Y12" i="5"/>
  <c r="Y13" i="5"/>
  <c r="Y14" i="5"/>
  <c r="Y15" i="5"/>
  <c r="Y16" i="5"/>
  <c r="Y17" i="5"/>
  <c r="Y18" i="5"/>
  <c r="Y19" i="5"/>
  <c r="Y20" i="5"/>
  <c r="Y21" i="5"/>
  <c r="Y22" i="5"/>
  <c r="Y23" i="5"/>
  <c r="Y8" i="5"/>
  <c r="BN33" i="4"/>
  <c r="AJ9" i="5"/>
  <c r="AJ10" i="5"/>
  <c r="AJ11" i="5"/>
  <c r="AJ12" i="5"/>
  <c r="AJ13" i="5"/>
  <c r="AJ14" i="5"/>
  <c r="AJ15" i="5"/>
  <c r="AJ16" i="5"/>
  <c r="AJ17" i="5"/>
  <c r="AJ18" i="5"/>
  <c r="AJ19" i="5"/>
  <c r="AJ20" i="5"/>
  <c r="AJ21" i="5"/>
  <c r="AJ22" i="5"/>
  <c r="AJ23" i="5"/>
  <c r="AJ8" i="5"/>
  <c r="Q8" i="2"/>
  <c r="J34" i="2"/>
  <c r="D12" i="3"/>
  <c r="D10" i="3"/>
  <c r="AM9" i="4"/>
  <c r="AM31" i="4"/>
  <c r="AM29" i="4"/>
  <c r="AM27" i="4"/>
  <c r="AM25" i="4"/>
  <c r="AM23" i="4"/>
  <c r="AM21" i="4"/>
  <c r="AM19" i="4"/>
  <c r="AM17" i="4"/>
  <c r="AM15" i="4"/>
  <c r="AM13" i="4"/>
  <c r="AM11" i="4"/>
  <c r="D30" i="3"/>
  <c r="D28" i="3"/>
  <c r="D24" i="3"/>
  <c r="D18" i="3"/>
  <c r="D16" i="3"/>
  <c r="D14" i="3"/>
  <c r="D8" i="3"/>
  <c r="D29" i="3"/>
  <c r="D27" i="3"/>
  <c r="D25" i="3"/>
  <c r="D19" i="3"/>
  <c r="D17" i="3"/>
  <c r="D13" i="3"/>
  <c r="D11" i="3"/>
  <c r="D15" i="3"/>
  <c r="D26" i="3"/>
  <c r="D23" i="3"/>
  <c r="D22" i="3"/>
  <c r="D21" i="3"/>
  <c r="D9" i="3"/>
  <c r="D20" i="3"/>
  <c r="BR32" i="3"/>
  <c r="C33" i="4" l="1"/>
  <c r="D32" i="3"/>
  <c r="AM33" i="4"/>
  <c r="U33" i="4"/>
  <c r="Q34" i="2"/>
  <c r="J35" i="2" s="1"/>
  <c r="W32" i="3"/>
  <c r="F33" i="3"/>
  <c r="BM33" i="3"/>
  <c r="BE10" i="4"/>
  <c r="AL25" i="5"/>
  <c r="B28" i="5" s="1"/>
  <c r="AJ24" i="5"/>
  <c r="BO24" i="5"/>
  <c r="Y24" i="5"/>
  <c r="BP24" i="5"/>
  <c r="C23" i="5"/>
  <c r="C8" i="5"/>
  <c r="C21" i="5"/>
  <c r="C22" i="5"/>
  <c r="C10" i="5"/>
  <c r="C12" i="5"/>
  <c r="C14" i="5"/>
  <c r="C16" i="5"/>
  <c r="C18" i="5"/>
  <c r="C20" i="5"/>
  <c r="C9" i="5"/>
  <c r="E24" i="5"/>
  <c r="C11" i="5"/>
  <c r="C13" i="5"/>
  <c r="C15" i="5"/>
  <c r="C17" i="5"/>
  <c r="C19" i="5"/>
  <c r="BE33" i="4" l="1"/>
  <c r="BE34" i="4" s="1"/>
  <c r="U34" i="4"/>
  <c r="C24" i="5"/>
  <c r="BL24" i="5"/>
  <c r="AU20" i="5"/>
  <c r="AU9" i="5"/>
  <c r="AU14" i="5"/>
  <c r="AU23" i="5"/>
  <c r="AU10" i="5"/>
  <c r="BF14" i="5"/>
  <c r="AU11" i="5"/>
  <c r="AU22" i="5"/>
  <c r="BF23" i="5"/>
  <c r="AU19" i="5"/>
  <c r="AU12" i="5"/>
  <c r="AU13" i="5"/>
  <c r="AW24" i="5"/>
  <c r="AU8" i="5"/>
  <c r="AU18" i="5"/>
  <c r="AU21" i="5"/>
  <c r="AU16" i="5"/>
  <c r="BF10" i="5"/>
  <c r="BF11" i="5"/>
  <c r="AU15" i="5"/>
  <c r="AU17" i="5"/>
  <c r="BF19" i="5"/>
  <c r="BF12" i="5"/>
  <c r="BF13" i="5"/>
  <c r="BF8" i="5"/>
  <c r="BF18" i="5"/>
  <c r="BF22" i="5"/>
  <c r="BF20" i="5"/>
  <c r="BF15" i="5"/>
  <c r="BF21" i="5"/>
  <c r="BF17" i="5"/>
  <c r="BF16" i="5"/>
  <c r="BF9" i="5"/>
  <c r="BH24" i="5" l="1"/>
  <c r="BH25" i="5" s="1"/>
  <c r="BF24" i="5"/>
  <c r="AU24" i="5"/>
</calcChain>
</file>

<file path=xl/sharedStrings.xml><?xml version="1.0" encoding="utf-8"?>
<sst xmlns="http://schemas.openxmlformats.org/spreadsheetml/2006/main" count="663" uniqueCount="266">
  <si>
    <t>Đơn vị</t>
  </si>
  <si>
    <t>Ghi chú</t>
  </si>
  <si>
    <t>Nhóm trẻ</t>
  </si>
  <si>
    <t>BV</t>
  </si>
  <si>
    <t>Y tế</t>
  </si>
  <si>
    <t>UBND THÀNH PHỐ VŨNG TÀU</t>
  </si>
  <si>
    <t>STT</t>
  </si>
  <si>
    <t>Q.Lý</t>
  </si>
  <si>
    <t>GV</t>
  </si>
  <si>
    <t>KT</t>
  </si>
  <si>
    <t>CD</t>
  </si>
  <si>
    <t>MN Ánh Dương</t>
  </si>
  <si>
    <t>MN  Nắng Hồng</t>
  </si>
  <si>
    <t>MN  Lê Ki Ma</t>
  </si>
  <si>
    <t>MN Thùy Vân</t>
  </si>
  <si>
    <t>MN Phường 3</t>
  </si>
  <si>
    <t>Châu Thành</t>
  </si>
  <si>
    <t>MN 19/5</t>
  </si>
  <si>
    <t>MN Sao Mai</t>
  </si>
  <si>
    <t>MN Sen Hồng</t>
  </si>
  <si>
    <t>MN Hương Sen</t>
  </si>
  <si>
    <t>MN Hoa Anh Đào</t>
  </si>
  <si>
    <t>Mầm non 1/6</t>
  </si>
  <si>
    <t>MG Phường 8</t>
  </si>
  <si>
    <t>MN Sao Việt</t>
  </si>
  <si>
    <t>MG Hoa Phượng</t>
  </si>
  <si>
    <t>MN Trúc Xanh</t>
  </si>
  <si>
    <t>MN Hoa Sen</t>
  </si>
  <si>
    <t>MN Họa Mi</t>
  </si>
  <si>
    <t>MN 30/4</t>
  </si>
  <si>
    <t>MN Hoa Mai</t>
  </si>
  <si>
    <t xml:space="preserve"> Phước Thắng</t>
  </si>
  <si>
    <t>MN 2-9</t>
  </si>
  <si>
    <t>MN Tuổi Thơ</t>
  </si>
  <si>
    <t>Tổng cộng</t>
  </si>
  <si>
    <t>Tổng số viên chức</t>
  </si>
  <si>
    <t>Hạng trường</t>
  </si>
  <si>
    <t>Tổng</t>
  </si>
  <si>
    <t>Giáo viên</t>
  </si>
  <si>
    <t>TPT</t>
  </si>
  <si>
    <t>TV</t>
  </si>
  <si>
    <t>Long Sơn 1</t>
  </si>
  <si>
    <t>Long Sơn 2</t>
  </si>
  <si>
    <t>Hải Nam</t>
  </si>
  <si>
    <t>Phước Thắng</t>
  </si>
  <si>
    <t>Bình Minh</t>
  </si>
  <si>
    <t>Thắng Nhất</t>
  </si>
  <si>
    <t>Chí Linh</t>
  </si>
  <si>
    <t>Ng Viết Xuân</t>
  </si>
  <si>
    <t>Tr Công Định</t>
  </si>
  <si>
    <t>Quang Trung</t>
  </si>
  <si>
    <t>Lê Lợi</t>
  </si>
  <si>
    <t>Thắng Nhì</t>
  </si>
  <si>
    <t>Hòa Bình</t>
  </si>
  <si>
    <t>Bùi Thị Xuân</t>
  </si>
  <si>
    <t>Ng Thái Học</t>
  </si>
  <si>
    <t>Bàu Sen</t>
  </si>
  <si>
    <t>Đoàn Kết</t>
  </si>
  <si>
    <t>Hạ Long</t>
  </si>
  <si>
    <t>Thắng Tam</t>
  </si>
  <si>
    <t>Võ Nguyên Giáp</t>
  </si>
  <si>
    <t>Lý Tự Trọng</t>
  </si>
  <si>
    <t>NGƯỜI LẬP BIỂU</t>
  </si>
  <si>
    <t>PHÒNG GIÁO DỤC VÀ ĐÀO TẠO</t>
  </si>
  <si>
    <t>TT</t>
  </si>
  <si>
    <t>Tên đơn vị</t>
  </si>
  <si>
    <t>Tổng giáo viên</t>
  </si>
  <si>
    <t>Giáo dục Tiểu học (văn hóa)</t>
  </si>
  <si>
    <t xml:space="preserve">Nghệ thuật </t>
  </si>
  <si>
    <t>Tin và công nghê</t>
  </si>
  <si>
    <t>Ngoại ngữ 1</t>
  </si>
  <si>
    <t>Thể chất</t>
  </si>
  <si>
    <t>Nhạc</t>
  </si>
  <si>
    <t>Họa</t>
  </si>
  <si>
    <t>(Ký và ghi rõ họ tên)</t>
  </si>
  <si>
    <t>HĐLĐ theo NĐ 161</t>
  </si>
  <si>
    <t>Tổng số</t>
  </si>
  <si>
    <t>Văn thư,</t>
  </si>
  <si>
    <t>Bạch Đằng</t>
  </si>
  <si>
    <t>Ng. Gia Thiều</t>
  </si>
  <si>
    <t>Ngô Sĩ Liên</t>
  </si>
  <si>
    <t>Ng Thái Bình</t>
  </si>
  <si>
    <t>Ng Văn Linh</t>
  </si>
  <si>
    <t>Ng An Ninh</t>
  </si>
  <si>
    <t>Trần Phú</t>
  </si>
  <si>
    <t>Võ Trường Tỏan</t>
  </si>
  <si>
    <t>Võ Văn Kiệt</t>
  </si>
  <si>
    <t>Duy Tân</t>
  </si>
  <si>
    <t>Vũng Tàu</t>
  </si>
  <si>
    <t>H.Khương Ninh</t>
  </si>
  <si>
    <t>Toán</t>
  </si>
  <si>
    <t>Y tế CNTT</t>
  </si>
  <si>
    <t>TV TB</t>
  </si>
  <si>
    <t>CNTT-Yte</t>
  </si>
  <si>
    <t xml:space="preserve">Trải nghiêm </t>
  </si>
  <si>
    <t>Giáo viên
TPT</t>
  </si>
  <si>
    <t>Tổng 
biên chế</t>
  </si>
  <si>
    <t>MN Hoa Biển</t>
  </si>
  <si>
    <t>Trưng Vương</t>
  </si>
  <si>
    <t>Biên chế</t>
  </si>
  <si>
    <t>Phước An</t>
  </si>
  <si>
    <t>Kế toán</t>
  </si>
  <si>
    <t xml:space="preserve">Văn Thư </t>
  </si>
  <si>
    <t>Quản lý</t>
  </si>
  <si>
    <t>Tổng BC</t>
  </si>
  <si>
    <t>Thư
viện</t>
  </si>
  <si>
    <t>TBị
TN</t>
  </si>
  <si>
    <t>Kế
toán</t>
  </si>
  <si>
    <t>Quản
Lý</t>
  </si>
  <si>
    <t>S
TT</t>
  </si>
  <si>
    <t>Cấp học</t>
  </si>
  <si>
    <t>Số nhóm, lớp công lập</t>
  </si>
  <si>
    <t>Tổng số học sinh</t>
  </si>
  <si>
    <t>Số trẻ, HS công lập</t>
  </si>
  <si>
    <t>Số lượng viên chức</t>
  </si>
  <si>
    <t>Tổng số nhóm, lớp</t>
  </si>
  <si>
    <t>Số lớp MG,TH, THCS</t>
  </si>
  <si>
    <t>Số học sinh nhà trẻ</t>
  </si>
  <si>
    <t>Số học sinh MG,TH,THCS</t>
  </si>
  <si>
    <t xml:space="preserve">Tổng số </t>
  </si>
  <si>
    <t>Lãnh đạo, quản lý</t>
  </si>
  <si>
    <t>Văn thư</t>
  </si>
  <si>
    <t>Bảo vệ</t>
  </si>
  <si>
    <t>Tạp vụ</t>
  </si>
  <si>
    <t>Nấu ăn</t>
  </si>
  <si>
    <t>Lái xe</t>
  </si>
  <si>
    <t>1 buổi</t>
  </si>
  <si>
    <t>6buổi</t>
  </si>
  <si>
    <t>2 buổi</t>
  </si>
  <si>
    <t>Bán trú</t>
  </si>
  <si>
    <t>ngày</t>
  </si>
  <si>
    <t>II</t>
  </si>
  <si>
    <t>Mầm non</t>
  </si>
  <si>
    <t>Tiểu học</t>
  </si>
  <si>
    <t>THCS</t>
  </si>
  <si>
    <t>CỘNG:</t>
  </si>
  <si>
    <t>Đề nghị giao năm học 2020-2021:</t>
  </si>
  <si>
    <t>Đề nghị giao năm học 2020-2021 tăng so với  giao năm học 2019-2020:</t>
  </si>
  <si>
    <t>Giao năm học 2019-2020:</t>
  </si>
  <si>
    <t>Y tế
CNTT</t>
  </si>
  <si>
    <t>Hướng Dương</t>
  </si>
  <si>
    <t>I</t>
  </si>
  <si>
    <t>Hiện có đến tháng 2/2020:</t>
  </si>
  <si>
    <t>Thiết bị (THCS)</t>
  </si>
  <si>
    <t>TV-
CNTT
(THCS)</t>
  </si>
  <si>
    <t>VI</t>
  </si>
  <si>
    <t>VIII</t>
  </si>
  <si>
    <t>BIỂU TỔNG HỢP ĐỀ NGHỊ TẠM GIAO NĂM HỌC 2020-2021</t>
  </si>
  <si>
    <t xml:space="preserve">(Kèm TTr số          /TTr-PGDĐT ngày     tháng     năm 2020 )       </t>
  </si>
  <si>
    <t>CNTT</t>
  </si>
  <si>
    <t>đến 2 chỉ tiêu nội bộ</t>
  </si>
  <si>
    <t>2gv hưu trước tuổi (10; 12/2020)</t>
  </si>
  <si>
    <t>1GH hưu 1/21</t>
  </si>
  <si>
    <t>chuyển đi 1 văn</t>
  </si>
  <si>
    <t xml:space="preserve">TỔNG HỢP  NHU CẦU TUYỂN DỤNG VIÊN CHỨC (Đợt 1) và (Đợt 2) NĂM HỌC 2020-2021 - CẤP TIỂU HỌC </t>
  </si>
  <si>
    <t>TỔNG HỢP  NHU CẦU TUYỂN DỤNG GIÁO VIÊN ĐỢT 1 VÀ ĐỢT 2 NĂM HỌC 2020-2021 - CẤP TIỂU HỌC</t>
  </si>
  <si>
    <t>TỔNG HỢP  NHU CẦU TUYỂN DỤNG BIÊN CHẾ  ĐỢT 1 VÀ (ĐỢT 2) HỌC 2020-2021 - CẤP THCS</t>
  </si>
  <si>
    <t>Chuyển đến 1 Anh: thừa 1 lý</t>
  </si>
  <si>
    <t>Chuyển đến 1 thiết bị</t>
  </si>
  <si>
    <t>Nguyễn Hữu Cảnh</t>
  </si>
  <si>
    <t>MN Phường  10</t>
  </si>
  <si>
    <t>Nguyenx Hưu Cảnh</t>
  </si>
  <si>
    <t>Sử dung 11 chỉ tiêu MN Hoa Biẻn</t>
  </si>
  <si>
    <t>đi 1 Anh</t>
  </si>
  <si>
    <t xml:space="preserve">GV Trải nghiêm </t>
  </si>
  <si>
    <t>CNTT nghỉ, đề xuất tuyển Y tế</t>
  </si>
  <si>
    <t>Để lại KT tiếp nhận</t>
  </si>
  <si>
    <t xml:space="preserve"> đến 1 Văn, đi 1 văn</t>
  </si>
  <si>
    <t>Kiểm số hiệ có trừ hưu của 5 trường bôi đỏ</t>
  </si>
  <si>
    <t>Trần Thị Tươi hưu 1/9 (k thùa)</t>
  </si>
  <si>
    <t>1 cô đang làm hồ sơ chuyền huyện</t>
  </si>
  <si>
    <t>Duyệt chuyển đi 1</t>
  </si>
  <si>
    <t>Không thừa</t>
  </si>
  <si>
    <t>Giao giáo viên năm học 2021-2022
(QĐ 1029/QĐ-UBND)</t>
  </si>
  <si>
    <t>Nhu cầu tuyển giáo viên (đợt 1) năm 2021-2022</t>
  </si>
  <si>
    <t>tiếp nhận huyen 1 VH thay hưu Tháng 9</t>
  </si>
  <si>
    <t>TN huyên 1 MT K HS đợt 1</t>
  </si>
  <si>
    <t>Thừa 1 hưu tháng 7</t>
  </si>
  <si>
    <t>Hưu 3; dư 1 (Hưu T7; 11; 12)</t>
  </si>
  <si>
    <t>Giao năm học 2021-2022(QĐ 1029/QĐ-UBND)</t>
  </si>
  <si>
    <t>Biên chế giao năm 2021-2022 (QĐ 1029/QĐ-UBND)</t>
  </si>
  <si>
    <t>Thừa 1 (hưu tháng 4)</t>
  </si>
  <si>
    <t>Số lượng người làm việc hiện có tháng 3/2021</t>
  </si>
  <si>
    <t>Tuyển đợt 1 năm 2020-2021</t>
  </si>
  <si>
    <t>Tuyển đợt 2 năm 2020-2021+ tiếp nhận huyện</t>
  </si>
  <si>
    <t>đã tính cđi 1 tin</t>
  </si>
  <si>
    <t>Nhu cầu tuyển (đợt 1) năm 2021-2022</t>
  </si>
  <si>
    <t>Nhu cầu tuyển (đợt 1) 2021-2022</t>
  </si>
  <si>
    <t>Giao giáo viên bổ sung</t>
  </si>
  <si>
    <t>Biên chế giao bổ sung 2021-2022</t>
  </si>
  <si>
    <t>Tiếp nhận huyện 1 (thay hưu)</t>
  </si>
  <si>
    <t xml:space="preserve">Hiện có đến 5/2021 </t>
  </si>
  <si>
    <t>Trúng tuyển đợt 2+ tiêp nhận huyện</t>
  </si>
  <si>
    <t>Nhu cầu (đợt 1) 2021-2022  cách tính = (Giao+bổ sung) - hiện có - số tuyển đợt 1,2</t>
  </si>
  <si>
    <t>bổ sung  2021-2022</t>
  </si>
  <si>
    <t>Trúng tuyển đợt 1 năm 20-21</t>
  </si>
  <si>
    <t>Tuyển đợt 2 (20-21)+huyện về</t>
  </si>
  <si>
    <t>Hiện có tháng  5/2021</t>
  </si>
  <si>
    <t>Giáo viên hiện có 5/2021</t>
  </si>
  <si>
    <t>Số trúng tuyển mới (đợt 1) 
năm học 2020-2021</t>
  </si>
  <si>
    <t>Số trúng tuyển (đợt 2) cộng tiếp nhận huyện năm học 2020-2021</t>
  </si>
  <si>
    <t>Số đã đăng ký chuyển sang trường mới năm học 2021-2022</t>
  </si>
  <si>
    <t>Tuyển 
 (đợt 1) 2020-2021</t>
  </si>
  <si>
    <t>Tiếp nhận huyeện 1VH</t>
  </si>
  <si>
    <t>1 GH hưu Tháng 6; dôi dư 1</t>
  </si>
  <si>
    <t>TỔNG HỢP NHU CẦU TUYỂN DỤNG (ĐỢT 1) NĂM HỌC 2021-2022 - CẤP MẦM NON (đã chính xác) chỉ cần kiểm lại số hiện có tháng 5</t>
  </si>
  <si>
    <t>chưa lập dược công thức do tín số còn lại</t>
  </si>
  <si>
    <t>xem lại chỉ tiêu nhân viên</t>
  </si>
  <si>
    <t xml:space="preserve"> đi, đến trường mới </t>
  </si>
  <si>
    <t>Bien chế giao năm
2021-2022 (Quyết định 1029/UBND + giao bổ sung)</t>
  </si>
  <si>
    <t>Chỉ tiêu chuyển đi, chuyển đến trường mới</t>
  </si>
  <si>
    <t>đên 1</t>
  </si>
  <si>
    <t>dđi 1 đến 1 (=0)</t>
  </si>
  <si>
    <t>Gồm 17 chỉ tiêu trường mới, 2 chỉ tiêu nội bộ</t>
  </si>
  <si>
    <t>Nguyễn Gia Thiều</t>
  </si>
  <si>
    <t>Công nghệ</t>
  </si>
  <si>
    <t>Nguyễn Viết Xuân</t>
  </si>
  <si>
    <t>Trương Công Định</t>
  </si>
  <si>
    <t>Nguyễn Thái Học</t>
  </si>
  <si>
    <t>UỶ BAN NHÂN DÂN</t>
  </si>
  <si>
    <t xml:space="preserve"> THÀNH PHỐ VŨNG TÀU</t>
  </si>
  <si>
    <t>Số lượng</t>
  </si>
  <si>
    <t>Vị trí tuyển dụng</t>
  </si>
  <si>
    <t>MN Hướng Dương</t>
  </si>
  <si>
    <t>MN Châu Thành</t>
  </si>
  <si>
    <t>CỘNG HOÀ XÃ HỘI CHỦ NGHĨA VIỆT NAM</t>
  </si>
  <si>
    <t>Độc lập - Tự do - Hạnh phúc</t>
  </si>
  <si>
    <t>NHU CẦU TUYỂN DỤNG VIÊN CHỨC ĐƠN VỊ SỰ NGHIỆP GIÁO DỤC VÀ ĐÀO TẠO</t>
  </si>
  <si>
    <t>THUỘC UBND THÀNH PHỐ VŨNG TÀU NĂM HỌC 2021-2022</t>
  </si>
  <si>
    <t>CẤP MẦM NON</t>
  </si>
  <si>
    <t xml:space="preserve"> Yêu cầu về tiêu chuẩn chức danh nghề nghiệp viên chức:</t>
  </si>
  <si>
    <r>
      <t>- Vị trí</t>
    </r>
    <r>
      <rPr>
        <b/>
        <sz val="12"/>
        <rFont val="Times New Roman"/>
        <family val="1"/>
      </rPr>
      <t xml:space="preserve"> Giáo viên Mầm non</t>
    </r>
    <r>
      <rPr>
        <sz val="12"/>
        <rFont val="Times New Roman"/>
        <family val="1"/>
      </rPr>
      <t xml:space="preserve">: được xếp theo chức danh nghề nghiệp Giáo viên MN hạng III- Mã số: V.07.02.26. Tiêu chuẩn chức danh nghề nghiệp được thực hiện theo quy định tại Thông tư số 01/2021/TT-BGDĐT ngày 02/02/2021 của Bộ Giáo dục - Đào tạo.
- Vị trí </t>
    </r>
    <r>
      <rPr>
        <b/>
        <sz val="12"/>
        <rFont val="Times New Roman"/>
        <family val="1"/>
      </rPr>
      <t>Nhân viên Kế toán</t>
    </r>
    <r>
      <rPr>
        <sz val="12"/>
        <rFont val="Times New Roman"/>
        <family val="1"/>
      </rPr>
      <t>: được xếp theo chức danh nghề nghiệp Kế toán viên trung cấp (mã số 06.032).Tiêu chuẩn chức danh nghề nghiệp được thực hiện theo quy định tại Thông tư số 77/2019/TT-BTC ngày 02/5/2019 của Bộ Tài chính quy định mã số, tiêu chuẩn chuyên môn, nghiệp vụ và xếp lương đối với các ngạch công chức chuyên ngành kế toán, thuế, hải quan, dự trữ.
 - Vị trí</t>
    </r>
    <r>
      <rPr>
        <b/>
        <sz val="12"/>
        <rFont val="Times New Roman"/>
        <family val="1"/>
      </rPr>
      <t xml:space="preserve"> Nhân viên y tế:</t>
    </r>
    <r>
      <rPr>
        <sz val="12"/>
        <rFont val="Times New Roman"/>
        <family val="1"/>
      </rPr>
      <t xml:space="preserve"> được xếp theo chức danh nghề nghiệp Y sĩ hạng IV- Mã số: V.08.03.07. Tiêu chuẩn chức danh nghề nghiệp được thực hiện theo quy định tại Thông tư liên tịch số 10/2015/TTLT-BYT-BNV ngày 27/5/2015 của Bộ Y tế và Bộ Nội vụ.</t>
    </r>
  </si>
  <si>
    <t>(Kèm theo Thông báo số        /TB-UBND ngày     /10/2021 của UBND thành phố Vũng Tàu)</t>
  </si>
  <si>
    <t>Văn hoá</t>
  </si>
  <si>
    <t>Âm nhạc</t>
  </si>
  <si>
    <t>Mỹ thuật</t>
  </si>
  <si>
    <t>Tin học và Công nghệ</t>
  </si>
  <si>
    <t>Thể dục</t>
  </si>
  <si>
    <t>Tổng phụ trách</t>
  </si>
  <si>
    <t>THUỘC UBND THÀNH PHỐ VŨNG TÀU NĂM HỌC 2021-2022 - CẤP TIỂU HỌC</t>
  </si>
  <si>
    <r>
      <t xml:space="preserve">- Vị trí </t>
    </r>
    <r>
      <rPr>
        <b/>
        <sz val="12"/>
        <rFont val="Times New Roman"/>
        <family val="1"/>
      </rPr>
      <t>Giáo viên Tiểu học</t>
    </r>
    <r>
      <rPr>
        <sz val="12"/>
        <rFont val="Times New Roman"/>
        <family val="1"/>
      </rPr>
      <t xml:space="preserve">: được xếp theo chức danh nghề nghiệp Giáo viên tiểu học hạng III - Mã số: V.07.03.29. Tiêu chuẩn chức danh nghề nghiệp được thực hiện theo quy định tại Thông tư số 02/2021/TT-BGDĐT ngày 02/02/2021 của Bộ Giáo dục - Đào tạo. 
- Vị trí </t>
    </r>
    <r>
      <rPr>
        <b/>
        <sz val="12"/>
        <rFont val="Times New Roman"/>
        <family val="1"/>
      </rPr>
      <t>Giáo viên Tổng phụ trách Đội:</t>
    </r>
    <r>
      <rPr>
        <sz val="12"/>
        <rFont val="Times New Roman"/>
        <family val="1"/>
      </rPr>
      <t xml:space="preserve"> được xếp theo chức danh nghề nghiệp Giáo viên tiểu học hạng III - Mã số: V.07.03.29: Tiêu chuẩn chức danh nghề nghiệp được thực hiện theo quy định tại Thông tư số 27/2017/TT-BGDĐT ngày 08/11/2017 của Bộ Giáo dục - Đào tạo quy định tiêu chuẩn, nhiệm vụ, quyền hạn và cử giáo viên làm tổng phụ trách đội thiếu niên tiền phong Hồ Chí Minh trong các cơ sở giáo dục phổ thông công lập.  
- Vị trí</t>
    </r>
    <r>
      <rPr>
        <b/>
        <sz val="12"/>
        <rFont val="Times New Roman"/>
        <family val="1"/>
      </rPr>
      <t xml:space="preserve"> Nhân viên Kế toán</t>
    </r>
    <r>
      <rPr>
        <sz val="12"/>
        <rFont val="Times New Roman"/>
        <family val="1"/>
      </rPr>
      <t xml:space="preserve">: được xếp theo chức danh nghề nghiệp Kế toán viên trung cấp - Mã số: 06.032.Tiêu chuẩn chức danh nghề nghiệp được thực hiện theo quy định tại Thông tư số 77/2019/TT-BTC ngày 02/5/2019 của Bộ Tài chính quy định mã số, tiêu chuẩn chuyên môn, nghiệp vụ và xếp lương đối với các ngạch công chức chuyên ngành kế toán, thuế, hải quan, dự trữ.
 - Vị trí </t>
    </r>
    <r>
      <rPr>
        <b/>
        <sz val="12"/>
        <rFont val="Times New Roman"/>
        <family val="1"/>
      </rPr>
      <t>Nhân viên văn thư</t>
    </r>
    <r>
      <rPr>
        <sz val="12"/>
        <rFont val="Times New Roman"/>
        <family val="1"/>
      </rPr>
      <t xml:space="preserve">: được xếp theo chức danh nghề nghiệp Văn thư viên trung cấp - Mã số: 02.008: Theo quy định tại Thông tư số 02/2021/TT-BNV ngày 11/6/2021 của Bộ Nội vụ quy định mã số, tiêu chuẩn chuyên môn, nghiệp vụ và xếp lương đối với các ngạch công chức chuyên ngành hành chính và công chức chuyên ngành văn thư
</t>
    </r>
  </si>
  <si>
    <t>Phụ lục I</t>
  </si>
  <si>
    <t>Phụ lục II</t>
  </si>
  <si>
    <t>Nguyễn Thái Bình</t>
  </si>
  <si>
    <t>Nguyễn Văn Linh</t>
  </si>
  <si>
    <t>Nguyễn An Ninh</t>
  </si>
  <si>
    <t>Võ Trường Toản</t>
  </si>
  <si>
    <t>Huỳnh Khương Ninh</t>
  </si>
  <si>
    <t>Ngữ văn</t>
  </si>
  <si>
    <t>Lịch sử</t>
  </si>
  <si>
    <t>Địa lý</t>
  </si>
  <si>
    <t>Vật lý</t>
  </si>
  <si>
    <t>Sinh học</t>
  </si>
  <si>
    <t>Giáo dục công dân</t>
  </si>
  <si>
    <t>Ngoại ngữ 1 (tiếng Anh)</t>
  </si>
  <si>
    <t>Trải nghiệm</t>
  </si>
  <si>
    <t>Giáo dục địa phương</t>
  </si>
  <si>
    <t>Vị trí tuyển dụng Giáo viên</t>
  </si>
  <si>
    <t>Vị trí tuyển dụng Nhân viên</t>
  </si>
  <si>
    <t>Phụ lục III</t>
  </si>
  <si>
    <t>THUỘC UBND THÀNH PHỐ VŨNG TÀU NĂM HỌC 2021-2022 - CẤP TRUNG HỌC CƠ SỞ</t>
  </si>
  <si>
    <t>- Đối với vị trí Giáo viên trải nghiệm yêu cầu tốt nghiệp Đại học một trong các chuyên ngành: Vật lý, Hóa học, Sinh học, Công nghệ.
- Đối với vị trí Giáo viên Giáo dục địa phương yêu cầu tốt nghiệp Đại học một trong các ngành: Ngữ văn, Lịch sử, địa lí, Giáo dục Công dân.</t>
  </si>
  <si>
    <r>
      <t xml:space="preserve">- Vị trí </t>
    </r>
    <r>
      <rPr>
        <b/>
        <sz val="12"/>
        <rFont val="Times New Roman"/>
        <family val="1"/>
      </rPr>
      <t>Giáo viên Trung học cơ sở</t>
    </r>
    <r>
      <rPr>
        <sz val="12"/>
        <rFont val="Times New Roman"/>
        <family val="1"/>
      </rPr>
      <t xml:space="preserve">: được xếp theo chức danh nghề nghiệp Giáo viên THCS hạng III - Mã số: V.07.04.32. Tiêu chuẩn chức danh nghề nghiệp được thực hiện theo quy định tại Thông tư số 03/2021/TT-BGDĐT ngày 02/02/2021 của Bộ Giáo dục - Đào tạo. 
 - Vị trí </t>
    </r>
    <r>
      <rPr>
        <b/>
        <sz val="12"/>
        <rFont val="Times New Roman"/>
        <family val="1"/>
      </rPr>
      <t>Nhân viên văn thư</t>
    </r>
    <r>
      <rPr>
        <sz val="12"/>
        <rFont val="Times New Roman"/>
        <family val="1"/>
      </rPr>
      <t xml:space="preserve">: được xếp theo chức danh nghề nghiệp Văn thư viên trung cấp - Mã số: 02.008: Theo quy định tại Thông tư số 02/2021/TT-BNV ngày 11/6/2021 của Bộ Nội vụ quy định mã số, tiêu chuẩn chuyên môn, nghiệp vụ và xếp lương đối với các ngạch công chức chuyên ngành hành chính và công chức chuyên ngành văn thư.
- Vị trí </t>
    </r>
    <r>
      <rPr>
        <b/>
        <sz val="12"/>
        <rFont val="Times New Roman"/>
        <family val="1"/>
      </rPr>
      <t>Nhân viên Kế toán</t>
    </r>
    <r>
      <rPr>
        <sz val="12"/>
        <rFont val="Times New Roman"/>
        <family val="1"/>
      </rPr>
      <t xml:space="preserve">: được xếp theo chức danh nghề nghiệp Kế toán viên trung cấp - Mã số: 06.032.Tiêu chuẩn chức danh nghề nghiệp được thực hiện theo quy định tại Thông tư số 77/2019/TT-BTC ngày 02/5/2019 của Bộ Tài chính quy định mã số, tiêu chuẩn chuyên môn, nghiệp vụ và xếp lương đối với các ngạch công chức chuyên ngành kế toán, thuế, hải quan, dự trữ.
</t>
    </r>
  </si>
  <si>
    <t>MN Phước Thắng</t>
  </si>
  <si>
    <t>Đối với vị trí Giáo viên Trải nghiệm yêu cầu tốt nghiệp ngành Giáo dục tiểu học; vị trí Giáo viên Tổng phụ trách yêu cầu tốt nghiệp ngành Giáo dục tiểu học và có bồi dưỡng nghiệp vụ về công tác Đội.</t>
  </si>
  <si>
    <t>Đối với vị trí Giáo viên Trải nghiệm yêu cầu tốt nghiệp ngành Giáo dục tiểu học; vị trí Giáo viên Tổng phụ trách yêu cầu tốt nghiệp ngành Giáo dục tiểu học và có bồi dưỡng nghiệp vụ về công tác Đội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</si>
</sst>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_(* \(#,##0\);_(* &quot;-&quot;??_);_(@_)"/>
    <numFmt numFmtId="165" formatCode="_-* #,##0.00\ _₫_-;\-* #,##0.00\ _₫_-;_-* &quot;-&quot;??\ _₫_-;_-@_-"/>
  </numFmts>
  <fonts count="48" x14ac:knownFonts="1">
    <font>
      <sz val="12"/>
      <name val="VNI-Times"/>
    </font>
    <font>
      <sz val="12"/>
      <color theme="1"/>
      <name val="Times New Roman"/>
      <family val="2"/>
    </font>
    <font>
      <b/>
      <sz val="12"/>
      <name val="Times New Roman"/>
      <family val="1"/>
    </font>
    <font>
      <sz val="10"/>
      <name val="Times New Roman"/>
      <family val="1"/>
    </font>
    <font>
      <b/>
      <sz val="14"/>
      <name val="Times New Roman"/>
      <family val="1"/>
    </font>
    <font>
      <sz val="12"/>
      <name val="Times New Roman"/>
      <family val="1"/>
    </font>
    <font>
      <sz val="11"/>
      <name val="Times New Roman"/>
      <family val="1"/>
    </font>
    <font>
      <b/>
      <sz val="11"/>
      <name val="Times New Roman"/>
      <family val="1"/>
    </font>
    <font>
      <sz val="12"/>
      <name val="VNI-Times"/>
    </font>
    <font>
      <i/>
      <sz val="14"/>
      <name val="Times New Roman"/>
      <family val="1"/>
    </font>
    <font>
      <sz val="9"/>
      <name val="Times New Roman"/>
      <family val="1"/>
    </font>
    <font>
      <sz val="8"/>
      <name val="Times New Roman"/>
      <family val="1"/>
    </font>
    <font>
      <b/>
      <sz val="13"/>
      <name val="Times New Roman"/>
      <family val="1"/>
    </font>
    <font>
      <sz val="14"/>
      <name val="Times New Roman"/>
      <family val="1"/>
    </font>
    <font>
      <b/>
      <sz val="10"/>
      <name val="Times New Roman"/>
      <family val="1"/>
    </font>
    <font>
      <sz val="12"/>
      <name val="Times New Roman"/>
      <family val="2"/>
    </font>
    <font>
      <b/>
      <sz val="12"/>
      <name val="Times New Roman"/>
      <family val="2"/>
    </font>
    <font>
      <i/>
      <sz val="12"/>
      <name val="Times New Roman"/>
      <family val="1"/>
    </font>
    <font>
      <sz val="10"/>
      <name val="Arial"/>
      <family val="2"/>
    </font>
    <font>
      <sz val="13"/>
      <name val="Times New Roman"/>
      <family val="1"/>
    </font>
    <font>
      <b/>
      <sz val="9"/>
      <name val="Times New Roman"/>
      <family val="1"/>
    </font>
    <font>
      <b/>
      <sz val="8"/>
      <name val="Times New Roman"/>
      <family val="1"/>
    </font>
    <font>
      <b/>
      <sz val="12"/>
      <name val="VNI-Times"/>
    </font>
    <font>
      <sz val="14"/>
      <name val="VNI-Times"/>
    </font>
    <font>
      <b/>
      <sz val="16"/>
      <name val="Times New Roman"/>
      <family val="1"/>
    </font>
    <font>
      <sz val="12"/>
      <color theme="1"/>
      <name val="Times New Roman"/>
      <family val="2"/>
    </font>
    <font>
      <sz val="12"/>
      <color rgb="FFFF0000"/>
      <name val="VNI-Times"/>
    </font>
    <font>
      <sz val="12"/>
      <color rgb="FFFF0000"/>
      <name val="Times New Roman"/>
      <family val="1"/>
    </font>
    <font>
      <sz val="13"/>
      <color rgb="FFFF0000"/>
      <name val="Times New Roman"/>
      <family val="1"/>
    </font>
    <font>
      <sz val="14"/>
      <name val="Times New Roman"/>
      <family val="2"/>
    </font>
    <font>
      <sz val="14"/>
      <color rgb="FFFF0000"/>
      <name val="Times New Roman"/>
      <family val="2"/>
    </font>
    <font>
      <b/>
      <sz val="14"/>
      <name val="VNI-Times"/>
    </font>
    <font>
      <b/>
      <sz val="14"/>
      <name val="Times New Roman"/>
      <family val="2"/>
    </font>
    <font>
      <sz val="14"/>
      <name val="Arial"/>
      <family val="2"/>
    </font>
    <font>
      <sz val="15"/>
      <name val="Times New Roman"/>
      <family val="1"/>
    </font>
    <font>
      <b/>
      <sz val="13"/>
      <color rgb="FFFF0000"/>
      <name val="Times New Roman"/>
      <family val="1"/>
    </font>
    <font>
      <sz val="14"/>
      <color rgb="FFFF0000"/>
      <name val="VNI-Times"/>
    </font>
    <font>
      <sz val="13"/>
      <name val="VNI-Times"/>
    </font>
    <font>
      <b/>
      <sz val="13"/>
      <name val="VNI-Times"/>
    </font>
    <font>
      <b/>
      <u/>
      <sz val="13"/>
      <name val="Times New Roman"/>
      <family val="1"/>
    </font>
    <font>
      <i/>
      <sz val="13"/>
      <name val="Times New Roman"/>
      <family val="1"/>
    </font>
    <font>
      <sz val="11"/>
      <color theme="1"/>
      <name val="Calibri"/>
      <family val="2"/>
      <charset val="163"/>
      <scheme val="minor"/>
    </font>
    <font>
      <sz val="11"/>
      <color indexed="8"/>
      <name val="Calibri"/>
      <family val="2"/>
      <charset val="163"/>
    </font>
    <font>
      <b/>
      <i/>
      <sz val="12"/>
      <name val="Times New Roman"/>
      <family val="1"/>
    </font>
    <font>
      <b/>
      <sz val="11"/>
      <color rgb="FFFA7D00"/>
      <name val="Calibri"/>
      <family val="2"/>
      <charset val="163"/>
      <scheme val="minor"/>
    </font>
    <font>
      <u/>
      <sz val="11"/>
      <color theme="10"/>
      <name val="Calibri"/>
      <family val="2"/>
      <charset val="163"/>
      <scheme val="minor"/>
    </font>
    <font>
      <sz val="13"/>
      <name val="Times New Roman"/>
      <family val="2"/>
    </font>
    <font>
      <b/>
      <sz val="13"/>
      <name val="Times New Roman"/>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2F2F2"/>
      </patternFill>
    </fill>
  </fills>
  <borders count="31">
    <border>
      <left/>
      <right/>
      <top/>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thin">
        <color indexed="64"/>
      </left>
      <right style="thin">
        <color indexed="64"/>
      </right>
      <top/>
      <bottom style="hair">
        <color indexed="64"/>
      </bottom>
      <diagonal/>
    </border>
    <border>
      <left/>
      <right/>
      <top/>
      <bottom style="thin">
        <color indexed="64"/>
      </bottom>
      <diagonal/>
    </border>
    <border>
      <left style="thin">
        <color indexed="64"/>
      </left>
      <right style="thin">
        <color indexed="64"/>
      </right>
      <top style="hair">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rgb="FF7F7F7F"/>
      </left>
      <right style="thin">
        <color rgb="FF7F7F7F"/>
      </right>
      <top style="thin">
        <color rgb="FF7F7F7F"/>
      </top>
      <bottom style="thin">
        <color rgb="FF7F7F7F"/>
      </bottom>
      <diagonal/>
    </border>
  </borders>
  <cellStyleXfs count="9">
    <xf numFmtId="0" fontId="0" fillId="0" borderId="0"/>
    <xf numFmtId="0" fontId="18" fillId="0" borderId="0"/>
    <xf numFmtId="0" fontId="25" fillId="0" borderId="0"/>
    <xf numFmtId="0" fontId="41" fillId="0" borderId="0"/>
    <xf numFmtId="0" fontId="44" fillId="8" borderId="30" applyNumberFormat="0" applyAlignment="0" applyProtection="0"/>
    <xf numFmtId="165" fontId="42" fillId="0" borderId="0" applyFont="0" applyFill="0" applyBorder="0" applyAlignment="0" applyProtection="0"/>
    <xf numFmtId="0" fontId="45" fillId="0" borderId="0" applyNumberFormat="0" applyFill="0" applyBorder="0" applyAlignment="0" applyProtection="0"/>
    <xf numFmtId="0" fontId="3" fillId="0" borderId="0"/>
    <xf numFmtId="0" fontId="1" fillId="0" borderId="0"/>
  </cellStyleXfs>
  <cellXfs count="589">
    <xf numFmtId="0" fontId="0" fillId="0" borderId="0" xfId="0"/>
    <xf numFmtId="0" fontId="5" fillId="4" borderId="0" xfId="0" applyFont="1" applyFill="1" applyBorder="1"/>
    <xf numFmtId="0" fontId="5" fillId="4" borderId="0" xfId="0" applyFont="1" applyFill="1"/>
    <xf numFmtId="0" fontId="5" fillId="4" borderId="0" xfId="0" applyFont="1" applyFill="1" applyAlignment="1">
      <alignment wrapText="1" shrinkToFit="1"/>
    </xf>
    <xf numFmtId="0" fontId="5"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5" fillId="4" borderId="1" xfId="0" applyFont="1" applyFill="1" applyBorder="1"/>
    <xf numFmtId="0" fontId="5" fillId="4" borderId="0" xfId="0" applyFont="1" applyFill="1" applyBorder="1" applyAlignment="1">
      <alignment wrapText="1" shrinkToFit="1"/>
    </xf>
    <xf numFmtId="0" fontId="5" fillId="4" borderId="2" xfId="0" applyFont="1" applyFill="1" applyBorder="1"/>
    <xf numFmtId="0" fontId="5" fillId="4" borderId="3" xfId="0" applyFont="1" applyFill="1" applyBorder="1"/>
    <xf numFmtId="0" fontId="7" fillId="0" borderId="0" xfId="0" applyFont="1" applyAlignment="1"/>
    <xf numFmtId="0" fontId="3" fillId="0" borderId="0" xfId="0" applyFont="1" applyFill="1"/>
    <xf numFmtId="0" fontId="7" fillId="0" borderId="0" xfId="0" applyFont="1"/>
    <xf numFmtId="0" fontId="13" fillId="0" borderId="0" xfId="0" applyFont="1" applyFill="1"/>
    <xf numFmtId="0" fontId="2" fillId="0" borderId="4" xfId="0" applyFont="1" applyFill="1" applyBorder="1" applyAlignment="1"/>
    <xf numFmtId="0" fontId="5" fillId="0" borderId="0" xfId="0" applyFont="1" applyFill="1"/>
    <xf numFmtId="164" fontId="15" fillId="0" borderId="1" xfId="2" applyNumberFormat="1" applyFont="1" applyFill="1" applyBorder="1"/>
    <xf numFmtId="0" fontId="15" fillId="0" borderId="1" xfId="2" applyFont="1" applyFill="1" applyBorder="1" applyAlignment="1">
      <alignment horizontal="left" shrinkToFit="1"/>
    </xf>
    <xf numFmtId="0" fontId="15" fillId="0" borderId="1" xfId="2" applyFont="1" applyFill="1" applyBorder="1" applyAlignment="1">
      <alignment horizontal="center"/>
    </xf>
    <xf numFmtId="0" fontId="5" fillId="0" borderId="1" xfId="2" applyFont="1" applyFill="1" applyBorder="1" applyAlignment="1">
      <alignment horizontal="center"/>
    </xf>
    <xf numFmtId="0" fontId="26" fillId="0" borderId="0" xfId="0" applyFont="1"/>
    <xf numFmtId="0" fontId="15" fillId="0" borderId="1" xfId="2" applyFont="1" applyFill="1" applyBorder="1" applyAlignment="1">
      <alignment shrinkToFit="1"/>
    </xf>
    <xf numFmtId="0" fontId="3" fillId="2" borderId="0" xfId="0" applyFont="1" applyFill="1"/>
    <xf numFmtId="0" fontId="2" fillId="0" borderId="0" xfId="0" applyFont="1" applyFill="1" applyAlignment="1"/>
    <xf numFmtId="0" fontId="5" fillId="5" borderId="1" xfId="2" applyFont="1" applyFill="1" applyBorder="1" applyAlignment="1">
      <alignment horizontal="center"/>
    </xf>
    <xf numFmtId="0" fontId="5" fillId="5" borderId="1" xfId="2" applyFont="1" applyFill="1" applyBorder="1"/>
    <xf numFmtId="0" fontId="5" fillId="5" borderId="1" xfId="2" applyFont="1" applyFill="1" applyBorder="1" applyAlignment="1">
      <alignment horizontal="left"/>
    </xf>
    <xf numFmtId="0" fontId="2" fillId="5" borderId="0" xfId="0" applyFont="1" applyFill="1" applyAlignment="1">
      <alignment horizontal="center"/>
    </xf>
    <xf numFmtId="0" fontId="5" fillId="5" borderId="1" xfId="2" applyFont="1" applyFill="1" applyBorder="1" applyAlignment="1">
      <alignment shrinkToFit="1"/>
    </xf>
    <xf numFmtId="0" fontId="5" fillId="4" borderId="0" xfId="0" applyFont="1" applyFill="1" applyAlignment="1">
      <alignment horizontal="center"/>
    </xf>
    <xf numFmtId="0" fontId="5" fillId="4" borderId="0" xfId="0" applyFont="1" applyFill="1" applyBorder="1" applyAlignment="1">
      <alignment horizontal="center"/>
    </xf>
    <xf numFmtId="0" fontId="0" fillId="0" borderId="1" xfId="0" applyFont="1" applyBorder="1"/>
    <xf numFmtId="0" fontId="0" fillId="5" borderId="1" xfId="0" applyFont="1" applyFill="1" applyBorder="1"/>
    <xf numFmtId="0" fontId="0" fillId="0" borderId="0" xfId="0" applyFont="1"/>
    <xf numFmtId="0" fontId="12" fillId="5" borderId="0" xfId="0" applyFont="1" applyFill="1" applyAlignment="1">
      <alignment horizontal="right"/>
    </xf>
    <xf numFmtId="0" fontId="6" fillId="5" borderId="0" xfId="0" applyFont="1" applyFill="1" applyBorder="1" applyAlignment="1">
      <alignment horizontal="right"/>
    </xf>
    <xf numFmtId="0" fontId="12" fillId="5" borderId="0" xfId="0" applyFont="1" applyFill="1" applyAlignment="1"/>
    <xf numFmtId="0" fontId="6" fillId="5" borderId="0" xfId="0" applyFont="1" applyFill="1" applyBorder="1" applyAlignment="1">
      <alignment horizontal="center"/>
    </xf>
    <xf numFmtId="0" fontId="19" fillId="5" borderId="0" xfId="0" applyFont="1" applyFill="1" applyAlignment="1">
      <alignment horizontal="center"/>
    </xf>
    <xf numFmtId="0" fontId="19" fillId="5" borderId="0" xfId="0" applyFont="1" applyFill="1" applyBorder="1"/>
    <xf numFmtId="0" fontId="19" fillId="5" borderId="0" xfId="0" applyFont="1" applyFill="1" applyBorder="1" applyAlignment="1">
      <alignment horizontal="right"/>
    </xf>
    <xf numFmtId="0" fontId="12" fillId="5" borderId="0" xfId="0" applyFont="1" applyFill="1" applyBorder="1" applyAlignment="1">
      <alignment horizontal="right"/>
    </xf>
    <xf numFmtId="0" fontId="19" fillId="5" borderId="0" xfId="0" applyFont="1" applyFill="1" applyBorder="1" applyAlignment="1"/>
    <xf numFmtId="0" fontId="12" fillId="5" borderId="0" xfId="0" applyFont="1" applyFill="1" applyBorder="1" applyAlignment="1"/>
    <xf numFmtId="0" fontId="19" fillId="5" borderId="0" xfId="0" applyFont="1" applyFill="1" applyBorder="1" applyAlignment="1">
      <alignment horizontal="center"/>
    </xf>
    <xf numFmtId="164" fontId="15" fillId="5" borderId="1" xfId="2" applyNumberFormat="1" applyFont="1" applyFill="1" applyBorder="1"/>
    <xf numFmtId="0" fontId="15" fillId="5" borderId="1" xfId="2" applyFont="1" applyFill="1" applyBorder="1" applyAlignment="1">
      <alignment horizontal="left" shrinkToFit="1"/>
    </xf>
    <xf numFmtId="0" fontId="15" fillId="5" borderId="1" xfId="2" applyFont="1" applyFill="1" applyBorder="1" applyAlignment="1">
      <alignment horizontal="center"/>
    </xf>
    <xf numFmtId="0" fontId="5" fillId="5" borderId="5" xfId="2" applyFont="1" applyFill="1" applyBorder="1" applyAlignment="1">
      <alignment shrinkToFit="1"/>
    </xf>
    <xf numFmtId="0" fontId="22" fillId="5" borderId="0" xfId="0" applyFont="1" applyFill="1"/>
    <xf numFmtId="0" fontId="5" fillId="5" borderId="0" xfId="0" applyFont="1" applyFill="1" applyBorder="1" applyAlignment="1">
      <alignment horizontal="center"/>
    </xf>
    <xf numFmtId="0" fontId="7" fillId="5" borderId="0" xfId="0" applyFont="1" applyFill="1" applyAlignment="1"/>
    <xf numFmtId="0" fontId="7" fillId="5" borderId="0" xfId="0" applyFont="1" applyFill="1" applyAlignment="1">
      <alignment horizontal="center"/>
    </xf>
    <xf numFmtId="0" fontId="5" fillId="5" borderId="0" xfId="0" applyFont="1" applyFill="1" applyAlignment="1"/>
    <xf numFmtId="0" fontId="18" fillId="5" borderId="0" xfId="0" applyFont="1" applyFill="1" applyAlignment="1">
      <alignment horizontal="right"/>
    </xf>
    <xf numFmtId="0" fontId="18" fillId="5" borderId="0" xfId="0" applyFont="1" applyFill="1"/>
    <xf numFmtId="0" fontId="2" fillId="5" borderId="0" xfId="0" applyFont="1" applyFill="1" applyAlignment="1"/>
    <xf numFmtId="0" fontId="10" fillId="5" borderId="0" xfId="0" applyFont="1" applyFill="1"/>
    <xf numFmtId="0" fontId="20" fillId="5" borderId="0" xfId="0" applyFont="1" applyFill="1"/>
    <xf numFmtId="0" fontId="5" fillId="5" borderId="0" xfId="0" applyFont="1" applyFill="1" applyAlignment="1">
      <alignment horizontal="left"/>
    </xf>
    <xf numFmtId="0" fontId="5" fillId="5" borderId="6" xfId="0" applyFont="1" applyFill="1" applyBorder="1" applyAlignment="1">
      <alignment horizontal="right"/>
    </xf>
    <xf numFmtId="0" fontId="5" fillId="5" borderId="6" xfId="0" applyFont="1" applyFill="1" applyBorder="1" applyAlignment="1">
      <alignment horizontal="center"/>
    </xf>
    <xf numFmtId="0" fontId="5" fillId="5" borderId="6" xfId="0" applyFont="1" applyFill="1" applyBorder="1" applyAlignment="1"/>
    <xf numFmtId="0" fontId="5" fillId="5" borderId="0" xfId="0" applyFont="1" applyFill="1" applyBorder="1" applyAlignment="1"/>
    <xf numFmtId="0" fontId="2" fillId="5" borderId="0" xfId="0" applyFont="1" applyFill="1" applyAlignment="1">
      <alignment horizontal="left"/>
    </xf>
    <xf numFmtId="0" fontId="10" fillId="5" borderId="0" xfId="0" applyFont="1" applyFill="1" applyAlignment="1">
      <alignment horizontal="right"/>
    </xf>
    <xf numFmtId="0" fontId="10" fillId="5" borderId="0" xfId="0" applyFont="1" applyFill="1" applyAlignment="1">
      <alignment horizontal="center"/>
    </xf>
    <xf numFmtId="0" fontId="20" fillId="5" borderId="0" xfId="0" applyFont="1" applyFill="1" applyAlignment="1">
      <alignment horizontal="right"/>
    </xf>
    <xf numFmtId="0" fontId="0" fillId="5" borderId="0" xfId="0" applyFont="1" applyFill="1"/>
    <xf numFmtId="0" fontId="0" fillId="4" borderId="0" xfId="0" applyFont="1" applyFill="1"/>
    <xf numFmtId="0" fontId="5" fillId="4" borderId="5" xfId="0" applyFont="1" applyFill="1" applyBorder="1" applyAlignment="1">
      <alignment horizontal="center" vertical="center" wrapText="1"/>
    </xf>
    <xf numFmtId="0" fontId="5" fillId="4" borderId="5" xfId="0" applyFont="1" applyFill="1" applyBorder="1" applyAlignment="1">
      <alignment vertical="center" wrapText="1"/>
    </xf>
    <xf numFmtId="164" fontId="15" fillId="0" borderId="5" xfId="2" applyNumberFormat="1" applyFont="1" applyFill="1" applyBorder="1"/>
    <xf numFmtId="0" fontId="5" fillId="0" borderId="5" xfId="2" applyFont="1" applyFill="1" applyBorder="1" applyAlignment="1">
      <alignment shrinkToFit="1"/>
    </xf>
    <xf numFmtId="0" fontId="5" fillId="0" borderId="5" xfId="2" applyFont="1" applyFill="1" applyBorder="1" applyAlignment="1">
      <alignment horizontal="center"/>
    </xf>
    <xf numFmtId="0" fontId="2" fillId="5" borderId="0" xfId="0" applyFont="1" applyFill="1" applyAlignment="1">
      <alignment horizontal="right"/>
    </xf>
    <xf numFmtId="0" fontId="3" fillId="4" borderId="7" xfId="0" applyFont="1" applyFill="1" applyBorder="1" applyAlignment="1">
      <alignment vertical="center"/>
    </xf>
    <xf numFmtId="0" fontId="10" fillId="4" borderId="7" xfId="0" applyFont="1" applyFill="1" applyBorder="1" applyAlignment="1">
      <alignment vertical="center" wrapText="1"/>
    </xf>
    <xf numFmtId="0" fontId="11" fillId="4" borderId="7" xfId="0" applyFont="1" applyFill="1" applyBorder="1" applyAlignment="1">
      <alignment vertical="center"/>
    </xf>
    <xf numFmtId="0" fontId="22" fillId="4" borderId="0" xfId="0" applyFont="1" applyFill="1"/>
    <xf numFmtId="1" fontId="12" fillId="6" borderId="3" xfId="0" applyNumberFormat="1" applyFont="1" applyFill="1" applyBorder="1" applyAlignment="1">
      <alignment horizontal="center"/>
    </xf>
    <xf numFmtId="1" fontId="12" fillId="5" borderId="3" xfId="0" applyNumberFormat="1" applyFont="1" applyFill="1" applyBorder="1" applyAlignment="1">
      <alignment horizontal="center"/>
    </xf>
    <xf numFmtId="1" fontId="12" fillId="6" borderId="9" xfId="0" applyNumberFormat="1" applyFont="1" applyFill="1" applyBorder="1" applyAlignment="1">
      <alignment horizontal="center"/>
    </xf>
    <xf numFmtId="0" fontId="2" fillId="0" borderId="4" xfId="0" applyFont="1" applyFill="1" applyBorder="1" applyAlignment="1">
      <alignment shrinkToFit="1"/>
    </xf>
    <xf numFmtId="0" fontId="3" fillId="2" borderId="0" xfId="0" applyFont="1" applyFill="1" applyAlignment="1">
      <alignment shrinkToFit="1"/>
    </xf>
    <xf numFmtId="0" fontId="3" fillId="0" borderId="0" xfId="0" applyFont="1" applyFill="1" applyAlignment="1">
      <alignment shrinkToFit="1"/>
    </xf>
    <xf numFmtId="0" fontId="6" fillId="0" borderId="0" xfId="0" applyFont="1" applyFill="1"/>
    <xf numFmtId="0" fontId="23" fillId="0" borderId="0" xfId="0" applyFont="1"/>
    <xf numFmtId="0" fontId="3" fillId="6" borderId="7" xfId="0" applyFont="1" applyFill="1" applyBorder="1" applyAlignment="1">
      <alignment horizontal="center" wrapText="1"/>
    </xf>
    <xf numFmtId="0" fontId="5" fillId="5" borderId="1" xfId="0" applyFont="1" applyFill="1" applyBorder="1" applyAlignment="1">
      <alignment shrinkToFit="1"/>
    </xf>
    <xf numFmtId="0" fontId="22" fillId="0" borderId="0" xfId="0" applyFont="1"/>
    <xf numFmtId="0" fontId="16" fillId="6" borderId="8" xfId="2" applyFont="1" applyFill="1" applyBorder="1" applyAlignment="1">
      <alignment horizontal="center"/>
    </xf>
    <xf numFmtId="0" fontId="11" fillId="5" borderId="1" xfId="0" applyFont="1" applyFill="1" applyBorder="1" applyAlignment="1">
      <alignment shrinkToFit="1"/>
    </xf>
    <xf numFmtId="0" fontId="0" fillId="0" borderId="1" xfId="0" applyFont="1" applyBorder="1" applyAlignment="1">
      <alignment shrinkToFit="1"/>
    </xf>
    <xf numFmtId="3" fontId="6" fillId="0" borderId="10" xfId="0" applyNumberFormat="1" applyFont="1" applyFill="1" applyBorder="1" applyAlignment="1">
      <alignment horizontal="center" vertical="center" wrapText="1"/>
    </xf>
    <xf numFmtId="0" fontId="2" fillId="0" borderId="11" xfId="0" applyFont="1" applyBorder="1" applyAlignment="1">
      <alignment horizontal="left"/>
    </xf>
    <xf numFmtId="0" fontId="2" fillId="0" borderId="10" xfId="0" applyFont="1" applyBorder="1" applyAlignment="1">
      <alignment horizontal="left"/>
    </xf>
    <xf numFmtId="3" fontId="10" fillId="0" borderId="10" xfId="0" applyNumberFormat="1" applyFont="1" applyBorder="1" applyAlignment="1">
      <alignment horizontal="left"/>
    </xf>
    <xf numFmtId="3" fontId="10" fillId="3" borderId="10" xfId="0" applyNumberFormat="1" applyFont="1" applyFill="1" applyBorder="1" applyAlignment="1">
      <alignment horizontal="left"/>
    </xf>
    <xf numFmtId="3" fontId="3" fillId="0" borderId="12" xfId="0" applyNumberFormat="1" applyFont="1" applyBorder="1" applyAlignment="1">
      <alignment horizontal="left"/>
    </xf>
    <xf numFmtId="0" fontId="5" fillId="0" borderId="11" xfId="0" applyFont="1" applyBorder="1" applyAlignment="1">
      <alignment horizontal="left"/>
    </xf>
    <xf numFmtId="0" fontId="5" fillId="0" borderId="10" xfId="0" applyFont="1" applyBorder="1" applyAlignment="1">
      <alignment horizontal="left"/>
    </xf>
    <xf numFmtId="1" fontId="10" fillId="0" borderId="10" xfId="0" applyNumberFormat="1" applyFont="1" applyBorder="1" applyAlignment="1">
      <alignment horizontal="left" vertical="center"/>
    </xf>
    <xf numFmtId="1" fontId="10" fillId="0" borderId="10" xfId="0" applyNumberFormat="1" applyFont="1" applyBorder="1" applyAlignment="1">
      <alignment horizontal="left"/>
    </xf>
    <xf numFmtId="1" fontId="3" fillId="0" borderId="10" xfId="0" applyNumberFormat="1" applyFont="1" applyBorder="1" applyAlignment="1">
      <alignment horizontal="left"/>
    </xf>
    <xf numFmtId="1" fontId="10" fillId="3" borderId="10" xfId="0" applyNumberFormat="1" applyFont="1" applyFill="1" applyBorder="1" applyAlignment="1">
      <alignment horizontal="left"/>
    </xf>
    <xf numFmtId="1" fontId="3" fillId="0" borderId="12" xfId="0" applyNumberFormat="1" applyFont="1" applyBorder="1" applyAlignment="1">
      <alignment horizontal="left"/>
    </xf>
    <xf numFmtId="0" fontId="5" fillId="0" borderId="10" xfId="0" applyFont="1" applyBorder="1" applyAlignment="1">
      <alignment horizontal="left" vertical="center"/>
    </xf>
    <xf numFmtId="1" fontId="20" fillId="3" borderId="10" xfId="0" applyNumberFormat="1" applyFont="1" applyFill="1" applyBorder="1" applyAlignment="1">
      <alignment horizontal="left"/>
    </xf>
    <xf numFmtId="0" fontId="5" fillId="0" borderId="1" xfId="0" applyFont="1" applyBorder="1" applyAlignment="1">
      <alignment shrinkToFit="1"/>
    </xf>
    <xf numFmtId="0" fontId="0" fillId="6" borderId="1" xfId="0" applyFont="1" applyFill="1" applyBorder="1"/>
    <xf numFmtId="0" fontId="19" fillId="5" borderId="1" xfId="0" applyFont="1" applyFill="1" applyBorder="1"/>
    <xf numFmtId="0" fontId="19" fillId="5" borderId="1" xfId="0" applyFont="1" applyFill="1" applyBorder="1" applyAlignment="1">
      <alignment horizontal="center"/>
    </xf>
    <xf numFmtId="1" fontId="10" fillId="5" borderId="10" xfId="0" applyNumberFormat="1" applyFont="1" applyFill="1" applyBorder="1" applyAlignment="1">
      <alignment horizontal="left"/>
    </xf>
    <xf numFmtId="0" fontId="2" fillId="6" borderId="7" xfId="2" applyFont="1" applyFill="1" applyBorder="1" applyAlignment="1">
      <alignment horizontal="center"/>
    </xf>
    <xf numFmtId="0" fontId="0" fillId="5" borderId="0" xfId="0" applyFill="1"/>
    <xf numFmtId="0" fontId="16" fillId="6" borderId="7" xfId="2" applyFont="1" applyFill="1" applyBorder="1" applyAlignment="1">
      <alignment horizontal="center"/>
    </xf>
    <xf numFmtId="0" fontId="22" fillId="6" borderId="7" xfId="0" applyFont="1" applyFill="1" applyBorder="1"/>
    <xf numFmtId="1" fontId="20" fillId="0" borderId="10" xfId="0" applyNumberFormat="1" applyFont="1" applyBorder="1" applyAlignment="1">
      <alignment horizontal="left"/>
    </xf>
    <xf numFmtId="1" fontId="14" fillId="0" borderId="12" xfId="0" applyNumberFormat="1" applyFont="1" applyBorder="1" applyAlignment="1">
      <alignment horizontal="left"/>
    </xf>
    <xf numFmtId="0" fontId="5" fillId="0" borderId="5" xfId="0" applyFont="1" applyBorder="1" applyAlignment="1">
      <alignment shrinkToFit="1"/>
    </xf>
    <xf numFmtId="0" fontId="5" fillId="5" borderId="0" xfId="0" applyFont="1" applyFill="1"/>
    <xf numFmtId="0" fontId="2" fillId="6" borderId="11" xfId="0" applyFont="1" applyFill="1" applyBorder="1" applyAlignment="1">
      <alignment horizontal="left"/>
    </xf>
    <xf numFmtId="0" fontId="2" fillId="6" borderId="10" xfId="0" applyFont="1" applyFill="1" applyBorder="1" applyAlignment="1">
      <alignment horizontal="left"/>
    </xf>
    <xf numFmtId="3" fontId="20" fillId="6" borderId="10" xfId="0" applyNumberFormat="1" applyFont="1" applyFill="1" applyBorder="1" applyAlignment="1">
      <alignment horizontal="left"/>
    </xf>
    <xf numFmtId="0" fontId="19" fillId="5" borderId="5" xfId="0" applyFont="1" applyFill="1" applyBorder="1" applyAlignment="1">
      <alignment horizontal="center"/>
    </xf>
    <xf numFmtId="0" fontId="19" fillId="5" borderId="5" xfId="0" applyFont="1" applyFill="1" applyBorder="1"/>
    <xf numFmtId="0" fontId="5" fillId="5" borderId="0" xfId="0" applyFont="1" applyFill="1" applyAlignment="1">
      <alignment horizontal="center"/>
    </xf>
    <xf numFmtId="0" fontId="5" fillId="5" borderId="0" xfId="0" applyFont="1" applyFill="1" applyAlignment="1">
      <alignment horizontal="right"/>
    </xf>
    <xf numFmtId="0" fontId="11" fillId="4" borderId="7" xfId="0" applyFont="1" applyFill="1" applyBorder="1" applyAlignment="1">
      <alignment horizontal="center" vertical="center"/>
    </xf>
    <xf numFmtId="0" fontId="8" fillId="5" borderId="0" xfId="0" applyFont="1" applyFill="1"/>
    <xf numFmtId="0" fontId="15" fillId="5" borderId="1" xfId="2" applyFont="1" applyFill="1" applyBorder="1" applyAlignment="1">
      <alignment shrinkToFit="1"/>
    </xf>
    <xf numFmtId="0" fontId="0" fillId="5" borderId="0" xfId="0" applyFont="1" applyFill="1" applyAlignment="1">
      <alignment shrinkToFit="1"/>
    </xf>
    <xf numFmtId="0" fontId="8" fillId="5" borderId="0" xfId="0" applyFont="1" applyFill="1" applyAlignment="1">
      <alignment shrinkToFit="1"/>
    </xf>
    <xf numFmtId="164" fontId="16" fillId="5" borderId="0" xfId="2" applyNumberFormat="1" applyFont="1" applyFill="1" applyBorder="1" applyAlignment="1">
      <alignment horizontal="center"/>
    </xf>
    <xf numFmtId="0" fontId="2" fillId="5" borderId="0" xfId="2" applyFont="1" applyFill="1" applyBorder="1" applyAlignment="1">
      <alignment horizontal="center"/>
    </xf>
    <xf numFmtId="0" fontId="16" fillId="5" borderId="0" xfId="2" applyFont="1" applyFill="1" applyBorder="1" applyAlignment="1">
      <alignment horizontal="center"/>
    </xf>
    <xf numFmtId="0" fontId="22" fillId="5" borderId="0" xfId="0" applyFont="1" applyFill="1" applyBorder="1"/>
    <xf numFmtId="0" fontId="2" fillId="5" borderId="0" xfId="0" applyFont="1" applyFill="1" applyBorder="1" applyAlignment="1">
      <alignment horizontal="center"/>
    </xf>
    <xf numFmtId="0" fontId="10" fillId="6" borderId="1" xfId="0" applyFont="1" applyFill="1" applyBorder="1" applyAlignment="1">
      <alignment horizontal="right"/>
    </xf>
    <xf numFmtId="0" fontId="6" fillId="6" borderId="7" xfId="0" applyFont="1" applyFill="1" applyBorder="1" applyAlignment="1">
      <alignment horizontal="center" vertical="center" wrapText="1"/>
    </xf>
    <xf numFmtId="0" fontId="6" fillId="6" borderId="7" xfId="0" applyFont="1" applyFill="1" applyBorder="1" applyAlignment="1">
      <alignment vertical="center" wrapText="1"/>
    </xf>
    <xf numFmtId="0" fontId="6" fillId="6" borderId="7" xfId="0" applyFont="1" applyFill="1" applyBorder="1" applyAlignment="1">
      <alignment vertical="center"/>
    </xf>
    <xf numFmtId="0" fontId="6" fillId="6" borderId="7" xfId="0" applyFont="1" applyFill="1" applyBorder="1" applyAlignment="1">
      <alignment horizontal="center" wrapText="1"/>
    </xf>
    <xf numFmtId="0" fontId="20" fillId="6" borderId="7" xfId="0" applyFont="1" applyFill="1" applyBorder="1" applyAlignment="1">
      <alignment vertical="center" wrapText="1"/>
    </xf>
    <xf numFmtId="0" fontId="3" fillId="6" borderId="7" xfId="0" applyFont="1" applyFill="1" applyBorder="1" applyAlignment="1">
      <alignment vertical="center" wrapText="1"/>
    </xf>
    <xf numFmtId="0" fontId="3" fillId="6" borderId="7" xfId="0" applyFont="1" applyFill="1" applyBorder="1" applyAlignment="1">
      <alignment vertical="center"/>
    </xf>
    <xf numFmtId="0" fontId="21" fillId="6" borderId="7" xfId="0" applyFont="1" applyFill="1" applyBorder="1" applyAlignment="1">
      <alignment vertical="center" wrapText="1"/>
    </xf>
    <xf numFmtId="0" fontId="3" fillId="6" borderId="7" xfId="0" applyFont="1" applyFill="1" applyBorder="1" applyAlignment="1">
      <alignment horizontal="center" vertical="center" wrapText="1"/>
    </xf>
    <xf numFmtId="0" fontId="3" fillId="6" borderId="7" xfId="0" applyFont="1" applyFill="1" applyBorder="1" applyAlignment="1">
      <alignment horizontal="center" vertical="center"/>
    </xf>
    <xf numFmtId="0" fontId="21" fillId="6" borderId="7"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3" xfId="0" applyFont="1" applyFill="1" applyBorder="1" applyAlignment="1">
      <alignment vertical="center" wrapText="1"/>
    </xf>
    <xf numFmtId="0" fontId="5" fillId="4" borderId="1" xfId="0" applyFont="1" applyFill="1" applyBorder="1" applyAlignment="1">
      <alignment vertical="center" shrinkToFit="1"/>
    </xf>
    <xf numFmtId="0" fontId="5" fillId="4" borderId="1" xfId="0" applyFont="1" applyFill="1" applyBorder="1" applyAlignment="1">
      <alignment horizontal="left" vertical="center" wrapText="1"/>
    </xf>
    <xf numFmtId="0" fontId="3" fillId="4" borderId="1" xfId="0" applyFont="1" applyFill="1" applyBorder="1" applyAlignment="1">
      <alignment vertical="center" wrapText="1"/>
    </xf>
    <xf numFmtId="1" fontId="5" fillId="5" borderId="3" xfId="0" applyNumberFormat="1" applyFont="1" applyFill="1" applyBorder="1" applyAlignment="1">
      <alignment horizontal="left"/>
    </xf>
    <xf numFmtId="0" fontId="9" fillId="5" borderId="0" xfId="0" applyFont="1" applyFill="1" applyBorder="1" applyAlignment="1">
      <alignment horizontal="center" vertical="center"/>
    </xf>
    <xf numFmtId="0" fontId="5" fillId="5" borderId="0" xfId="0" applyFont="1" applyFill="1" applyBorder="1"/>
    <xf numFmtId="0" fontId="5" fillId="5" borderId="0" xfId="0" applyFont="1" applyFill="1" applyAlignment="1">
      <alignment wrapText="1" shrinkToFit="1"/>
    </xf>
    <xf numFmtId="0" fontId="5" fillId="5" borderId="0" xfId="0" applyFont="1" applyFill="1" applyBorder="1" applyAlignment="1">
      <alignment wrapText="1" shrinkToFit="1"/>
    </xf>
    <xf numFmtId="0" fontId="5" fillId="5" borderId="2" xfId="0" applyFont="1" applyFill="1" applyBorder="1"/>
    <xf numFmtId="0" fontId="12" fillId="0" borderId="0" xfId="0" applyFont="1" applyBorder="1" applyAlignment="1">
      <alignment horizontal="center"/>
    </xf>
    <xf numFmtId="0" fontId="12" fillId="0" borderId="4" xfId="0" applyFont="1" applyBorder="1" applyAlignment="1">
      <alignment horizontal="center"/>
    </xf>
    <xf numFmtId="0" fontId="3" fillId="6" borderId="7" xfId="0" applyFont="1" applyFill="1" applyBorder="1" applyAlignment="1">
      <alignment horizontal="center"/>
    </xf>
    <xf numFmtId="0" fontId="27" fillId="5" borderId="1" xfId="2" applyFont="1" applyFill="1" applyBorder="1" applyAlignment="1">
      <alignment shrinkToFit="1"/>
    </xf>
    <xf numFmtId="0" fontId="13" fillId="5" borderId="1" xfId="0" applyFont="1" applyFill="1" applyBorder="1"/>
    <xf numFmtId="0" fontId="10" fillId="6" borderId="7" xfId="0" applyFont="1" applyFill="1" applyBorder="1" applyAlignment="1">
      <alignment horizontal="center" wrapText="1"/>
    </xf>
    <xf numFmtId="0" fontId="0" fillId="0" borderId="0" xfId="0" applyBorder="1"/>
    <xf numFmtId="0" fontId="22" fillId="6" borderId="8" xfId="0" applyFont="1" applyFill="1" applyBorder="1"/>
    <xf numFmtId="0" fontId="5" fillId="5" borderId="0" xfId="0" applyFont="1" applyFill="1" applyAlignment="1">
      <alignment horizontal="center"/>
    </xf>
    <xf numFmtId="0" fontId="24" fillId="6" borderId="16" xfId="0" applyFont="1" applyFill="1" applyBorder="1" applyAlignment="1">
      <alignment horizontal="center" shrinkToFit="1"/>
    </xf>
    <xf numFmtId="1" fontId="12" fillId="4" borderId="3" xfId="0" applyNumberFormat="1" applyFont="1" applyFill="1" applyBorder="1" applyAlignment="1">
      <alignment horizontal="center"/>
    </xf>
    <xf numFmtId="0" fontId="28" fillId="5" borderId="1" xfId="0" applyFont="1" applyFill="1" applyBorder="1" applyAlignment="1">
      <alignment horizontal="center"/>
    </xf>
    <xf numFmtId="1" fontId="5" fillId="5" borderId="0" xfId="0" applyNumberFormat="1" applyFont="1" applyFill="1" applyBorder="1"/>
    <xf numFmtId="0" fontId="2" fillId="6" borderId="7" xfId="0" applyFont="1" applyFill="1" applyBorder="1" applyAlignment="1">
      <alignment horizontal="center" shrinkToFit="1"/>
    </xf>
    <xf numFmtId="0" fontId="5" fillId="5" borderId="1" xfId="0" applyFont="1" applyFill="1" applyBorder="1" applyAlignment="1">
      <alignment horizontal="center" vertical="center" wrapText="1"/>
    </xf>
    <xf numFmtId="0" fontId="27" fillId="5" borderId="1" xfId="0" applyFont="1" applyFill="1" applyBorder="1" applyAlignment="1">
      <alignment vertical="center" wrapText="1"/>
    </xf>
    <xf numFmtId="0" fontId="5" fillId="5" borderId="0" xfId="0" applyFont="1" applyFill="1" applyAlignment="1">
      <alignment horizontal="center"/>
    </xf>
    <xf numFmtId="0" fontId="10" fillId="4" borderId="7" xfId="0" applyFont="1" applyFill="1" applyBorder="1" applyAlignment="1">
      <alignment horizontal="center" vertical="center" wrapText="1"/>
    </xf>
    <xf numFmtId="0" fontId="3" fillId="4" borderId="7" xfId="0" applyFont="1" applyFill="1" applyBorder="1" applyAlignment="1">
      <alignment horizontal="center" vertical="center"/>
    </xf>
    <xf numFmtId="0" fontId="0" fillId="0" borderId="0" xfId="0" applyFont="1" applyFill="1"/>
    <xf numFmtId="0" fontId="22" fillId="0" borderId="0" xfId="0" applyFont="1" applyFill="1"/>
    <xf numFmtId="0" fontId="5" fillId="5" borderId="0" xfId="0" applyFont="1" applyFill="1" applyBorder="1" applyAlignment="1">
      <alignment horizontal="right"/>
    </xf>
    <xf numFmtId="0" fontId="29" fillId="5" borderId="1" xfId="2" applyFont="1" applyFill="1" applyBorder="1" applyAlignment="1">
      <alignment horizontal="center"/>
    </xf>
    <xf numFmtId="0" fontId="30" fillId="5" borderId="1" xfId="2" applyFont="1" applyFill="1" applyBorder="1" applyAlignment="1">
      <alignment horizontal="center"/>
    </xf>
    <xf numFmtId="0" fontId="13" fillId="5" borderId="1" xfId="2" applyFont="1" applyFill="1" applyBorder="1" applyAlignment="1">
      <alignment horizontal="center"/>
    </xf>
    <xf numFmtId="0" fontId="5" fillId="5" borderId="5" xfId="0" applyFont="1" applyFill="1" applyBorder="1" applyAlignment="1">
      <alignment shrinkToFit="1"/>
    </xf>
    <xf numFmtId="0" fontId="12" fillId="0" borderId="0" xfId="0" applyFont="1" applyFill="1" applyAlignment="1"/>
    <xf numFmtId="0" fontId="0" fillId="0" borderId="0" xfId="0" applyFill="1"/>
    <xf numFmtId="164" fontId="15" fillId="5" borderId="5" xfId="2" applyNumberFormat="1" applyFont="1" applyFill="1" applyBorder="1"/>
    <xf numFmtId="1" fontId="5" fillId="5" borderId="3" xfId="0" applyNumberFormat="1" applyFont="1" applyFill="1" applyBorder="1" applyAlignment="1">
      <alignment horizontal="left" shrinkToFit="1"/>
    </xf>
    <xf numFmtId="1" fontId="12" fillId="5" borderId="9" xfId="0" applyNumberFormat="1" applyFont="1" applyFill="1" applyBorder="1" applyAlignment="1">
      <alignment horizontal="center"/>
    </xf>
    <xf numFmtId="164" fontId="15" fillId="0" borderId="9" xfId="2" applyNumberFormat="1" applyFont="1" applyFill="1" applyBorder="1"/>
    <xf numFmtId="0" fontId="5" fillId="0" borderId="9" xfId="2" applyFont="1" applyFill="1" applyBorder="1" applyAlignment="1">
      <alignment shrinkToFit="1"/>
    </xf>
    <xf numFmtId="0" fontId="5" fillId="0" borderId="9" xfId="2" applyFont="1" applyFill="1" applyBorder="1" applyAlignment="1">
      <alignment horizontal="center"/>
    </xf>
    <xf numFmtId="0" fontId="5" fillId="0" borderId="9" xfId="0" applyFont="1" applyBorder="1" applyAlignment="1">
      <alignment shrinkToFit="1"/>
    </xf>
    <xf numFmtId="1" fontId="5" fillId="5" borderId="9" xfId="0" applyNumberFormat="1" applyFont="1" applyFill="1" applyBorder="1" applyAlignment="1">
      <alignment horizontal="left" shrinkToFit="1"/>
    </xf>
    <xf numFmtId="1" fontId="19" fillId="5" borderId="3" xfId="0" applyNumberFormat="1" applyFont="1" applyFill="1" applyBorder="1" applyAlignment="1">
      <alignment horizontal="center"/>
    </xf>
    <xf numFmtId="1" fontId="4" fillId="6" borderId="1" xfId="2" applyNumberFormat="1" applyFont="1" applyFill="1" applyBorder="1" applyAlignment="1">
      <alignment horizontal="center"/>
    </xf>
    <xf numFmtId="1" fontId="4" fillId="5" borderId="3" xfId="2" applyNumberFormat="1" applyFont="1" applyFill="1" applyBorder="1" applyAlignment="1">
      <alignment horizontal="center"/>
    </xf>
    <xf numFmtId="0" fontId="13" fillId="5" borderId="3" xfId="0" applyFont="1" applyFill="1" applyBorder="1" applyAlignment="1">
      <alignment horizontal="center"/>
    </xf>
    <xf numFmtId="0" fontId="9" fillId="5" borderId="3" xfId="0" applyFont="1" applyFill="1" applyBorder="1" applyAlignment="1">
      <alignment horizontal="center"/>
    </xf>
    <xf numFmtId="0" fontId="13" fillId="0" borderId="1" xfId="2" applyFont="1" applyFill="1" applyBorder="1" applyAlignment="1">
      <alignment horizontal="center"/>
    </xf>
    <xf numFmtId="0" fontId="29" fillId="5" borderId="1" xfId="2" applyFont="1" applyFill="1" applyBorder="1" applyAlignment="1">
      <alignment horizontal="right"/>
    </xf>
    <xf numFmtId="0" fontId="23" fillId="0" borderId="1" xfId="0" applyFont="1" applyBorder="1"/>
    <xf numFmtId="1" fontId="23" fillId="0" borderId="1" xfId="0" applyNumberFormat="1" applyFont="1" applyBorder="1"/>
    <xf numFmtId="1" fontId="4" fillId="5" borderId="1" xfId="2" applyNumberFormat="1" applyFont="1" applyFill="1" applyBorder="1" applyAlignment="1">
      <alignment horizontal="center"/>
    </xf>
    <xf numFmtId="0" fontId="13" fillId="5" borderId="1" xfId="0" applyFont="1" applyFill="1" applyBorder="1" applyAlignment="1">
      <alignment horizontal="center"/>
    </xf>
    <xf numFmtId="0" fontId="23" fillId="5" borderId="1" xfId="0" applyFont="1" applyFill="1" applyBorder="1" applyAlignment="1">
      <alignment horizontal="right"/>
    </xf>
    <xf numFmtId="0" fontId="23" fillId="5" borderId="1" xfId="0" applyFont="1" applyFill="1" applyBorder="1"/>
    <xf numFmtId="0" fontId="4" fillId="5" borderId="1" xfId="0" applyFont="1" applyFill="1" applyBorder="1" applyAlignment="1">
      <alignment horizontal="right"/>
    </xf>
    <xf numFmtId="1" fontId="4" fillId="5" borderId="1" xfId="2" applyNumberFormat="1" applyFont="1" applyFill="1" applyBorder="1" applyAlignment="1">
      <alignment horizontal="right"/>
    </xf>
    <xf numFmtId="0" fontId="13" fillId="0" borderId="1" xfId="0" applyFont="1" applyFill="1" applyBorder="1"/>
    <xf numFmtId="1" fontId="29" fillId="0" borderId="1" xfId="2" applyNumberFormat="1" applyFont="1" applyFill="1" applyBorder="1" applyAlignment="1">
      <alignment horizontal="center"/>
    </xf>
    <xf numFmtId="1" fontId="32" fillId="0" borderId="1" xfId="2" applyNumberFormat="1" applyFont="1" applyFill="1" applyBorder="1" applyAlignment="1">
      <alignment horizontal="center"/>
    </xf>
    <xf numFmtId="1" fontId="4" fillId="5" borderId="5" xfId="2" applyNumberFormat="1" applyFont="1" applyFill="1" applyBorder="1" applyAlignment="1">
      <alignment horizontal="center"/>
    </xf>
    <xf numFmtId="0" fontId="13" fillId="5" borderId="5" xfId="0" applyFont="1" applyFill="1" applyBorder="1" applyAlignment="1">
      <alignment horizontal="center"/>
    </xf>
    <xf numFmtId="0" fontId="13" fillId="0" borderId="5" xfId="0" applyFont="1" applyFill="1" applyBorder="1"/>
    <xf numFmtId="1" fontId="29" fillId="0" borderId="5" xfId="2" applyNumberFormat="1" applyFont="1" applyFill="1" applyBorder="1" applyAlignment="1">
      <alignment horizontal="center"/>
    </xf>
    <xf numFmtId="0" fontId="30" fillId="5" borderId="1" xfId="2" applyFont="1" applyFill="1" applyBorder="1" applyAlignment="1">
      <alignment horizontal="right"/>
    </xf>
    <xf numFmtId="0" fontId="23" fillId="0" borderId="5" xfId="0" applyFont="1" applyBorder="1"/>
    <xf numFmtId="1" fontId="32" fillId="0" borderId="5" xfId="2" applyNumberFormat="1" applyFont="1" applyFill="1" applyBorder="1" applyAlignment="1">
      <alignment horizontal="center"/>
    </xf>
    <xf numFmtId="1" fontId="4" fillId="0" borderId="5" xfId="2" applyNumberFormat="1" applyFont="1" applyFill="1" applyBorder="1" applyAlignment="1">
      <alignment horizontal="center"/>
    </xf>
    <xf numFmtId="1" fontId="4" fillId="5" borderId="9" xfId="2" applyNumberFormat="1" applyFont="1" applyFill="1" applyBorder="1" applyAlignment="1">
      <alignment horizontal="center"/>
    </xf>
    <xf numFmtId="0" fontId="13" fillId="5" borderId="9" xfId="0" applyFont="1" applyFill="1" applyBorder="1" applyAlignment="1">
      <alignment horizontal="center"/>
    </xf>
    <xf numFmtId="0" fontId="13" fillId="0" borderId="9" xfId="0" applyFont="1" applyFill="1" applyBorder="1"/>
    <xf numFmtId="1" fontId="4" fillId="6" borderId="9" xfId="2" applyNumberFormat="1" applyFont="1" applyFill="1" applyBorder="1" applyAlignment="1">
      <alignment horizontal="center"/>
    </xf>
    <xf numFmtId="1" fontId="29" fillId="0" borderId="9" xfId="2" applyNumberFormat="1" applyFont="1" applyFill="1" applyBorder="1" applyAlignment="1">
      <alignment horizontal="center"/>
    </xf>
    <xf numFmtId="0" fontId="13" fillId="0" borderId="9" xfId="2" applyFont="1" applyFill="1" applyBorder="1" applyAlignment="1">
      <alignment horizontal="center"/>
    </xf>
    <xf numFmtId="0" fontId="30" fillId="5" borderId="9" xfId="2" applyFont="1" applyFill="1" applyBorder="1" applyAlignment="1">
      <alignment horizontal="right"/>
    </xf>
    <xf numFmtId="0" fontId="23" fillId="0" borderId="9" xfId="0" applyFont="1" applyBorder="1"/>
    <xf numFmtId="1" fontId="32" fillId="0" borderId="9" xfId="2" applyNumberFormat="1" applyFont="1" applyFill="1" applyBorder="1" applyAlignment="1">
      <alignment horizontal="center"/>
    </xf>
    <xf numFmtId="1" fontId="4" fillId="0" borderId="9" xfId="2" applyNumberFormat="1" applyFont="1" applyFill="1" applyBorder="1" applyAlignment="1">
      <alignment horizontal="center"/>
    </xf>
    <xf numFmtId="1" fontId="32" fillId="6" borderId="7" xfId="2" applyNumberFormat="1" applyFont="1" applyFill="1" applyBorder="1" applyAlignment="1">
      <alignment horizontal="center"/>
    </xf>
    <xf numFmtId="0" fontId="32" fillId="5" borderId="0" xfId="2" applyFont="1" applyFill="1" applyBorder="1" applyAlignment="1">
      <alignment horizontal="center"/>
    </xf>
    <xf numFmtId="0" fontId="32" fillId="5" borderId="0" xfId="2" applyFont="1" applyFill="1" applyBorder="1" applyAlignment="1">
      <alignment horizontal="right"/>
    </xf>
    <xf numFmtId="0" fontId="32" fillId="5" borderId="1" xfId="2" applyFont="1" applyFill="1" applyBorder="1" applyAlignment="1">
      <alignment horizontal="right"/>
    </xf>
    <xf numFmtId="0" fontId="32" fillId="5" borderId="1" xfId="2" applyFont="1" applyFill="1" applyBorder="1" applyAlignment="1">
      <alignment horizontal="center"/>
    </xf>
    <xf numFmtId="0" fontId="29" fillId="5" borderId="1" xfId="1" applyFont="1" applyFill="1" applyBorder="1" applyAlignment="1">
      <alignment horizontal="right"/>
    </xf>
    <xf numFmtId="0" fontId="29" fillId="5" borderId="1" xfId="1" applyFont="1" applyFill="1" applyBorder="1" applyAlignment="1">
      <alignment horizontal="center"/>
    </xf>
    <xf numFmtId="0" fontId="29" fillId="5" borderId="1" xfId="2" applyFont="1" applyFill="1" applyBorder="1" applyAlignment="1">
      <alignment horizontal="right" vertical="center"/>
    </xf>
    <xf numFmtId="0" fontId="29" fillId="5" borderId="1" xfId="2" applyFont="1" applyFill="1" applyBorder="1" applyAlignment="1">
      <alignment horizontal="center" vertical="center"/>
    </xf>
    <xf numFmtId="0" fontId="23" fillId="5" borderId="1" xfId="0" applyFont="1" applyFill="1" applyBorder="1" applyAlignment="1">
      <alignment horizontal="center"/>
    </xf>
    <xf numFmtId="0" fontId="29" fillId="5" borderId="1" xfId="2" applyFont="1" applyFill="1" applyBorder="1" applyAlignment="1">
      <alignment horizontal="right" shrinkToFit="1"/>
    </xf>
    <xf numFmtId="0" fontId="29" fillId="5" borderId="1" xfId="2" applyFont="1" applyFill="1" applyBorder="1" applyAlignment="1">
      <alignment horizontal="center" shrinkToFit="1"/>
    </xf>
    <xf numFmtId="0" fontId="29" fillId="5" borderId="5" xfId="2" applyFont="1" applyFill="1" applyBorder="1" applyAlignment="1">
      <alignment horizontal="right"/>
    </xf>
    <xf numFmtId="0" fontId="29" fillId="5" borderId="5" xfId="1" applyFont="1" applyFill="1" applyBorder="1" applyAlignment="1">
      <alignment horizontal="right"/>
    </xf>
    <xf numFmtId="0" fontId="32" fillId="5" borderId="5" xfId="2" applyFont="1" applyFill="1" applyBorder="1" applyAlignment="1">
      <alignment horizontal="right"/>
    </xf>
    <xf numFmtId="0" fontId="29" fillId="5" borderId="5" xfId="2" applyFont="1" applyFill="1" applyBorder="1" applyAlignment="1">
      <alignment horizontal="center"/>
    </xf>
    <xf numFmtId="0" fontId="29" fillId="5" borderId="5" xfId="1" applyFont="1" applyFill="1" applyBorder="1" applyAlignment="1">
      <alignment horizontal="center"/>
    </xf>
    <xf numFmtId="0" fontId="32" fillId="5" borderId="5" xfId="2" applyFont="1" applyFill="1" applyBorder="1" applyAlignment="1">
      <alignment horizontal="center"/>
    </xf>
    <xf numFmtId="0" fontId="33" fillId="5" borderId="0" xfId="0" applyFont="1" applyFill="1" applyBorder="1" applyAlignment="1">
      <alignment horizontal="right"/>
    </xf>
    <xf numFmtId="0" fontId="33" fillId="5" borderId="0" xfId="0" applyFont="1" applyFill="1" applyBorder="1"/>
    <xf numFmtId="0" fontId="23" fillId="6" borderId="3" xfId="0" applyFont="1" applyFill="1" applyBorder="1"/>
    <xf numFmtId="0" fontId="23" fillId="6" borderId="1" xfId="0" applyFont="1" applyFill="1" applyBorder="1"/>
    <xf numFmtId="0" fontId="31" fillId="6" borderId="7" xfId="0" applyFont="1" applyFill="1" applyBorder="1"/>
    <xf numFmtId="0" fontId="23" fillId="0" borderId="0" xfId="0" applyFont="1" applyBorder="1" applyAlignment="1"/>
    <xf numFmtId="0" fontId="34" fillId="6" borderId="3" xfId="0" applyFont="1" applyFill="1" applyBorder="1"/>
    <xf numFmtId="0" fontId="10" fillId="6" borderId="1" xfId="0" applyFont="1" applyFill="1" applyBorder="1" applyAlignment="1">
      <alignment horizontal="right" wrapText="1"/>
    </xf>
    <xf numFmtId="0" fontId="13" fillId="5" borderId="0" xfId="0" applyFont="1" applyFill="1" applyBorder="1" applyAlignment="1">
      <alignment horizontal="right"/>
    </xf>
    <xf numFmtId="0" fontId="5" fillId="5" borderId="0" xfId="0" applyFont="1" applyFill="1" applyAlignment="1">
      <alignment horizontal="center"/>
    </xf>
    <xf numFmtId="0" fontId="9" fillId="5" borderId="0" xfId="0" applyFont="1" applyFill="1" applyBorder="1" applyAlignment="1">
      <alignment horizontal="center"/>
    </xf>
    <xf numFmtId="0" fontId="10" fillId="6" borderId="1" xfId="0" applyFont="1" applyFill="1" applyBorder="1" applyAlignment="1">
      <alignment horizontal="center"/>
    </xf>
    <xf numFmtId="0" fontId="4" fillId="5" borderId="7" xfId="0" applyFont="1" applyFill="1" applyBorder="1" applyAlignment="1">
      <alignment horizontal="center"/>
    </xf>
    <xf numFmtId="0" fontId="0" fillId="0" borderId="0" xfId="0" applyFont="1" applyFill="1" applyAlignment="1">
      <alignment wrapText="1"/>
    </xf>
    <xf numFmtId="0" fontId="0" fillId="4" borderId="0" xfId="0" applyFont="1" applyFill="1" applyAlignment="1">
      <alignment wrapText="1"/>
    </xf>
    <xf numFmtId="0" fontId="0" fillId="0" borderId="0" xfId="0" applyFont="1" applyFill="1" applyAlignment="1"/>
    <xf numFmtId="0" fontId="27" fillId="5" borderId="1" xfId="0" applyFont="1" applyFill="1" applyBorder="1" applyAlignment="1">
      <alignment shrinkToFit="1"/>
    </xf>
    <xf numFmtId="0" fontId="27" fillId="5" borderId="1" xfId="2" applyFont="1" applyFill="1" applyBorder="1" applyAlignment="1">
      <alignment horizontal="center"/>
    </xf>
    <xf numFmtId="0" fontId="27" fillId="5" borderId="1" xfId="2" applyFont="1" applyFill="1" applyBorder="1"/>
    <xf numFmtId="0" fontId="26" fillId="6" borderId="3" xfId="0" applyFont="1" applyFill="1" applyBorder="1"/>
    <xf numFmtId="0" fontId="26" fillId="0" borderId="3" xfId="0" applyFont="1" applyBorder="1"/>
    <xf numFmtId="0" fontId="26" fillId="5" borderId="3" xfId="0" applyFont="1" applyFill="1" applyBorder="1"/>
    <xf numFmtId="0" fontId="36" fillId="0" borderId="3" xfId="0" applyFont="1" applyBorder="1"/>
    <xf numFmtId="0" fontId="36" fillId="6" borderId="3" xfId="0" applyFont="1" applyFill="1" applyBorder="1"/>
    <xf numFmtId="0" fontId="36" fillId="5" borderId="3" xfId="0" applyFont="1" applyFill="1" applyBorder="1"/>
    <xf numFmtId="0" fontId="26" fillId="0" borderId="1" xfId="0" applyFont="1" applyBorder="1"/>
    <xf numFmtId="0" fontId="27" fillId="5" borderId="1" xfId="2" applyFont="1" applyFill="1" applyBorder="1" applyAlignment="1">
      <alignment horizontal="left"/>
    </xf>
    <xf numFmtId="0" fontId="26" fillId="6" borderId="1" xfId="0" applyFont="1" applyFill="1" applyBorder="1"/>
    <xf numFmtId="0" fontId="26" fillId="5" borderId="1" xfId="0" applyFont="1" applyFill="1" applyBorder="1"/>
    <xf numFmtId="0" fontId="36" fillId="0" borderId="1" xfId="0" applyFont="1" applyBorder="1"/>
    <xf numFmtId="0" fontId="36" fillId="6" borderId="1" xfId="0" applyFont="1" applyFill="1" applyBorder="1"/>
    <xf numFmtId="0" fontId="26" fillId="0" borderId="1" xfId="0" applyFont="1" applyBorder="1" applyAlignment="1">
      <alignment shrinkToFit="1"/>
    </xf>
    <xf numFmtId="0" fontId="27" fillId="0" borderId="1" xfId="0" applyFont="1" applyBorder="1" applyAlignment="1">
      <alignment shrinkToFit="1"/>
    </xf>
    <xf numFmtId="0" fontId="27" fillId="0" borderId="1" xfId="0" applyFont="1" applyBorder="1"/>
    <xf numFmtId="0" fontId="27" fillId="5" borderId="5" xfId="2" applyFont="1" applyFill="1" applyBorder="1" applyAlignment="1">
      <alignment horizontal="center"/>
    </xf>
    <xf numFmtId="0" fontId="27" fillId="5" borderId="5" xfId="2" applyFont="1" applyFill="1" applyBorder="1"/>
    <xf numFmtId="0" fontId="26" fillId="0" borderId="5" xfId="0" applyFont="1" applyBorder="1"/>
    <xf numFmtId="0" fontId="36" fillId="0" borderId="5" xfId="0" applyFont="1" applyBorder="1"/>
    <xf numFmtId="0" fontId="36" fillId="6" borderId="5" xfId="0" applyFont="1" applyFill="1" applyBorder="1"/>
    <xf numFmtId="0" fontId="27" fillId="5" borderId="3" xfId="0" applyFont="1" applyFill="1" applyBorder="1" applyAlignment="1">
      <alignment shrinkToFit="1"/>
    </xf>
    <xf numFmtId="0" fontId="34" fillId="0" borderId="3" xfId="0" applyFont="1" applyFill="1" applyBorder="1"/>
    <xf numFmtId="0" fontId="5" fillId="5" borderId="0" xfId="0" applyFont="1" applyFill="1" applyBorder="1" applyAlignment="1">
      <alignment shrinkToFit="1"/>
    </xf>
    <xf numFmtId="0" fontId="5" fillId="5" borderId="0" xfId="0" applyFont="1" applyFill="1" applyAlignment="1">
      <alignment horizontal="center"/>
    </xf>
    <xf numFmtId="0" fontId="4" fillId="5" borderId="0" xfId="0" applyFont="1" applyFill="1" applyAlignment="1">
      <alignment horizontal="center"/>
    </xf>
    <xf numFmtId="0" fontId="4" fillId="5" borderId="0" xfId="0" applyFont="1" applyFill="1" applyAlignment="1">
      <alignment horizontal="center"/>
    </xf>
    <xf numFmtId="0" fontId="29" fillId="5" borderId="1" xfId="2" applyFont="1" applyFill="1" applyBorder="1" applyAlignment="1">
      <alignment horizontal="right" vertical="center" shrinkToFit="1"/>
    </xf>
    <xf numFmtId="0" fontId="29" fillId="5" borderId="1" xfId="2" applyFont="1" applyFill="1" applyBorder="1" applyAlignment="1">
      <alignment horizontal="center" vertical="center" shrinkToFit="1"/>
    </xf>
    <xf numFmtId="0" fontId="8" fillId="5" borderId="1" xfId="0" applyFont="1" applyFill="1" applyBorder="1" applyAlignment="1">
      <alignment shrinkToFit="1"/>
    </xf>
    <xf numFmtId="0" fontId="32" fillId="5" borderId="8" xfId="2" applyFont="1" applyFill="1" applyBorder="1" applyAlignment="1">
      <alignment horizontal="center"/>
    </xf>
    <xf numFmtId="0" fontId="16" fillId="5" borderId="8" xfId="2" applyFont="1" applyFill="1" applyBorder="1" applyAlignment="1">
      <alignment horizontal="center" shrinkToFit="1"/>
    </xf>
    <xf numFmtId="0" fontId="9" fillId="5" borderId="6" xfId="0" applyFont="1" applyFill="1" applyBorder="1" applyAlignment="1"/>
    <xf numFmtId="0" fontId="13" fillId="5" borderId="6" xfId="0" applyFont="1" applyFill="1" applyBorder="1" applyAlignment="1"/>
    <xf numFmtId="0" fontId="36" fillId="5" borderId="1" xfId="0" applyFont="1" applyFill="1" applyBorder="1" applyAlignment="1">
      <alignment horizontal="center"/>
    </xf>
    <xf numFmtId="0" fontId="12" fillId="0" borderId="0" xfId="0" applyFont="1" applyFill="1" applyBorder="1" applyAlignment="1"/>
    <xf numFmtId="0" fontId="2" fillId="0" borderId="0" xfId="0" applyFont="1" applyFill="1" applyBorder="1" applyAlignment="1">
      <alignment horizontal="center"/>
    </xf>
    <xf numFmtId="0" fontId="32" fillId="0" borderId="1" xfId="2" applyFont="1" applyFill="1" applyBorder="1" applyAlignment="1">
      <alignment horizontal="center"/>
    </xf>
    <xf numFmtId="0" fontId="23" fillId="0" borderId="1" xfId="0" applyFont="1" applyFill="1" applyBorder="1"/>
    <xf numFmtId="0" fontId="32" fillId="0" borderId="5" xfId="2" applyFont="1" applyFill="1" applyBorder="1" applyAlignment="1">
      <alignment horizontal="center"/>
    </xf>
    <xf numFmtId="0" fontId="32" fillId="0" borderId="8" xfId="2" applyFont="1" applyFill="1" applyBorder="1" applyAlignment="1">
      <alignment horizontal="center"/>
    </xf>
    <xf numFmtId="0" fontId="13" fillId="0" borderId="6" xfId="0" applyFont="1" applyFill="1" applyBorder="1" applyAlignment="1"/>
    <xf numFmtId="0" fontId="20" fillId="0" borderId="0" xfId="0" applyFont="1" applyFill="1"/>
    <xf numFmtId="0" fontId="5" fillId="0" borderId="6" xfId="0" applyFont="1" applyFill="1" applyBorder="1" applyAlignment="1"/>
    <xf numFmtId="0" fontId="5" fillId="0" borderId="0" xfId="0" applyFont="1" applyFill="1" applyAlignment="1"/>
    <xf numFmtId="0" fontId="10" fillId="0" borderId="0" xfId="0" applyFont="1" applyFill="1"/>
    <xf numFmtId="0" fontId="6" fillId="6" borderId="9" xfId="0" applyFont="1" applyFill="1" applyBorder="1" applyAlignment="1">
      <alignment horizontal="center" shrinkToFit="1"/>
    </xf>
    <xf numFmtId="0" fontId="15" fillId="6" borderId="1" xfId="2" applyFont="1" applyFill="1" applyBorder="1" applyAlignment="1">
      <alignment horizontal="center"/>
    </xf>
    <xf numFmtId="0" fontId="15" fillId="6" borderId="5" xfId="2" applyFont="1" applyFill="1" applyBorder="1" applyAlignment="1">
      <alignment horizontal="center"/>
    </xf>
    <xf numFmtId="0" fontId="29" fillId="6" borderId="1" xfId="2" applyFont="1" applyFill="1" applyBorder="1" applyAlignment="1">
      <alignment horizontal="center"/>
    </xf>
    <xf numFmtId="0" fontId="29" fillId="6" borderId="5" xfId="2" applyFont="1" applyFill="1" applyBorder="1" applyAlignment="1">
      <alignment horizontal="center"/>
    </xf>
    <xf numFmtId="0" fontId="32" fillId="6" borderId="8" xfId="2" applyFont="1" applyFill="1" applyBorder="1" applyAlignment="1">
      <alignment horizontal="center"/>
    </xf>
    <xf numFmtId="1" fontId="12" fillId="4" borderId="9" xfId="0" applyNumberFormat="1" applyFont="1" applyFill="1" applyBorder="1" applyAlignment="1">
      <alignment horizontal="center"/>
    </xf>
    <xf numFmtId="1" fontId="2" fillId="6" borderId="7" xfId="0" applyNumberFormat="1" applyFont="1" applyFill="1" applyBorder="1"/>
    <xf numFmtId="0" fontId="5" fillId="6" borderId="7" xfId="0" applyFont="1" applyFill="1" applyBorder="1" applyAlignment="1">
      <alignment horizontal="left"/>
    </xf>
    <xf numFmtId="1" fontId="2" fillId="5" borderId="0" xfId="0" applyNumberFormat="1" applyFont="1" applyFill="1" applyBorder="1"/>
    <xf numFmtId="1" fontId="35" fillId="5" borderId="3" xfId="0" applyNumberFormat="1" applyFont="1" applyFill="1" applyBorder="1" applyAlignment="1"/>
    <xf numFmtId="0" fontId="19" fillId="5" borderId="1" xfId="0" applyFont="1" applyFill="1" applyBorder="1" applyAlignment="1"/>
    <xf numFmtId="0" fontId="28" fillId="5" borderId="1" xfId="0" applyFont="1" applyFill="1" applyBorder="1" applyAlignment="1"/>
    <xf numFmtId="0" fontId="19" fillId="5" borderId="5" xfId="0" applyFont="1" applyFill="1" applyBorder="1" applyAlignment="1"/>
    <xf numFmtId="1" fontId="2" fillId="6" borderId="7" xfId="0" applyNumberFormat="1" applyFont="1" applyFill="1" applyBorder="1" applyAlignment="1"/>
    <xf numFmtId="0" fontId="0" fillId="5" borderId="1" xfId="0" applyFont="1" applyFill="1" applyBorder="1" applyAlignment="1">
      <alignment shrinkToFit="1"/>
    </xf>
    <xf numFmtId="1" fontId="5" fillId="5" borderId="0" xfId="0" applyNumberFormat="1" applyFont="1" applyFill="1" applyAlignment="1">
      <alignment horizontal="center"/>
    </xf>
    <xf numFmtId="0" fontId="23" fillId="7" borderId="1" xfId="0" applyFont="1" applyFill="1" applyBorder="1"/>
    <xf numFmtId="0" fontId="23" fillId="7" borderId="9" xfId="0" applyFont="1" applyFill="1" applyBorder="1"/>
    <xf numFmtId="1" fontId="32" fillId="7" borderId="7" xfId="2" applyNumberFormat="1" applyFont="1" applyFill="1" applyBorder="1" applyAlignment="1">
      <alignment horizontal="center"/>
    </xf>
    <xf numFmtId="0" fontId="5" fillId="5" borderId="0" xfId="0" applyFont="1" applyFill="1" applyAlignment="1">
      <alignment horizontal="center"/>
    </xf>
    <xf numFmtId="0" fontId="9" fillId="0" borderId="0" xfId="0" applyFont="1" applyFill="1" applyBorder="1" applyAlignment="1">
      <alignment horizontal="center" vertical="center"/>
    </xf>
    <xf numFmtId="0" fontId="11" fillId="0" borderId="7" xfId="0" applyFont="1" applyFill="1" applyBorder="1" applyAlignment="1">
      <alignment vertical="center"/>
    </xf>
    <xf numFmtId="1" fontId="12" fillId="0" borderId="3" xfId="0" applyNumberFormat="1" applyFont="1" applyFill="1" applyBorder="1" applyAlignment="1">
      <alignment horizontal="center"/>
    </xf>
    <xf numFmtId="1" fontId="35" fillId="0" borderId="3" xfId="0" applyNumberFormat="1" applyFont="1" applyFill="1" applyBorder="1" applyAlignment="1">
      <alignment horizontal="center"/>
    </xf>
    <xf numFmtId="1" fontId="12" fillId="0" borderId="9" xfId="0" applyNumberFormat="1" applyFont="1" applyFill="1" applyBorder="1" applyAlignment="1">
      <alignment horizontal="center"/>
    </xf>
    <xf numFmtId="1" fontId="2" fillId="0" borderId="7" xfId="0" applyNumberFormat="1" applyFont="1" applyFill="1" applyBorder="1"/>
    <xf numFmtId="0" fontId="4" fillId="0" borderId="0" xfId="0" applyFont="1" applyFill="1" applyAlignment="1">
      <alignment horizontal="center"/>
    </xf>
    <xf numFmtId="0" fontId="5" fillId="0" borderId="0" xfId="0" applyFont="1" applyFill="1" applyAlignment="1">
      <alignment horizontal="center"/>
    </xf>
    <xf numFmtId="0" fontId="5" fillId="0" borderId="0" xfId="0" applyFont="1" applyFill="1" applyBorder="1" applyAlignment="1">
      <alignment horizontal="center"/>
    </xf>
    <xf numFmtId="0" fontId="5" fillId="5" borderId="0" xfId="0" applyFont="1" applyFill="1" applyAlignment="1">
      <alignment shrinkToFit="1"/>
    </xf>
    <xf numFmtId="0" fontId="19" fillId="5" borderId="0" xfId="0" applyFont="1" applyFill="1" applyBorder="1" applyAlignment="1">
      <alignment shrinkToFit="1"/>
    </xf>
    <xf numFmtId="0" fontId="37" fillId="5" borderId="0" xfId="0" applyFont="1" applyFill="1" applyBorder="1"/>
    <xf numFmtId="0" fontId="12" fillId="5" borderId="4" xfId="0" applyFont="1" applyFill="1" applyBorder="1" applyAlignment="1"/>
    <xf numFmtId="0" fontId="37" fillId="0" borderId="0" xfId="0" applyFont="1" applyFill="1"/>
    <xf numFmtId="0" fontId="37" fillId="5" borderId="0" xfId="0" applyFont="1" applyFill="1"/>
    <xf numFmtId="0" fontId="37" fillId="0" borderId="0" xfId="0" applyFont="1" applyFill="1" applyAlignment="1">
      <alignment wrapText="1"/>
    </xf>
    <xf numFmtId="0" fontId="37" fillId="4" borderId="0" xfId="0" applyFont="1" applyFill="1" applyAlignment="1">
      <alignment wrapText="1"/>
    </xf>
    <xf numFmtId="0" fontId="37" fillId="0" borderId="0" xfId="0" applyFont="1"/>
    <xf numFmtId="0" fontId="37" fillId="4" borderId="0" xfId="0" applyFont="1" applyFill="1"/>
    <xf numFmtId="0" fontId="37" fillId="0" borderId="0" xfId="0" applyFont="1" applyFill="1" applyAlignment="1"/>
    <xf numFmtId="0" fontId="19" fillId="0" borderId="0" xfId="0" applyFont="1" applyFill="1"/>
    <xf numFmtId="0" fontId="38" fillId="0" borderId="0" xfId="0" applyFont="1" applyFill="1" applyAlignment="1">
      <alignment horizontal="center"/>
    </xf>
    <xf numFmtId="0" fontId="38" fillId="0" borderId="0" xfId="0" applyFont="1" applyFill="1"/>
    <xf numFmtId="0" fontId="38" fillId="4" borderId="0" xfId="0" applyFont="1" applyFill="1"/>
    <xf numFmtId="0" fontId="19" fillId="5" borderId="0" xfId="0" applyFont="1" applyFill="1"/>
    <xf numFmtId="0" fontId="19" fillId="5" borderId="0" xfId="0" applyFont="1" applyFill="1" applyAlignment="1">
      <alignment shrinkToFit="1"/>
    </xf>
    <xf numFmtId="1" fontId="19" fillId="5" borderId="0" xfId="0" applyNumberFormat="1" applyFont="1" applyFill="1" applyBorder="1"/>
    <xf numFmtId="1" fontId="19" fillId="0" borderId="0" xfId="0" applyNumberFormat="1" applyFont="1" applyFill="1" applyAlignment="1">
      <alignment shrinkToFit="1"/>
    </xf>
    <xf numFmtId="0" fontId="19" fillId="5" borderId="2" xfId="0" applyFont="1" applyFill="1" applyBorder="1"/>
    <xf numFmtId="0" fontId="19" fillId="4" borderId="0" xfId="0" applyFont="1" applyFill="1" applyBorder="1"/>
    <xf numFmtId="0" fontId="19" fillId="4" borderId="0" xfId="0" applyFont="1" applyFill="1"/>
    <xf numFmtId="0" fontId="19" fillId="4" borderId="0" xfId="0" applyFont="1" applyFill="1" applyAlignment="1">
      <alignment shrinkToFit="1"/>
    </xf>
    <xf numFmtId="0" fontId="19" fillId="4" borderId="2" xfId="0" applyFont="1" applyFill="1" applyBorder="1"/>
    <xf numFmtId="0" fontId="19" fillId="4" borderId="3" xfId="0" applyFont="1" applyFill="1" applyBorder="1"/>
    <xf numFmtId="0" fontId="19" fillId="4" borderId="1" xfId="0" applyFont="1" applyFill="1" applyBorder="1"/>
    <xf numFmtId="0" fontId="19" fillId="4" borderId="0" xfId="0" applyFont="1" applyFill="1" applyBorder="1" applyAlignment="1">
      <alignment shrinkToFit="1"/>
    </xf>
    <xf numFmtId="0" fontId="12" fillId="5" borderId="0" xfId="0" applyFont="1" applyFill="1" applyBorder="1" applyAlignment="1">
      <alignment horizontal="center"/>
    </xf>
    <xf numFmtId="0" fontId="12" fillId="5" borderId="0" xfId="0" applyFont="1" applyFill="1" applyBorder="1"/>
    <xf numFmtId="0" fontId="19" fillId="5" borderId="7" xfId="0" applyFont="1" applyFill="1" applyBorder="1" applyAlignment="1">
      <alignment horizontal="center" vertical="center"/>
    </xf>
    <xf numFmtId="0" fontId="12" fillId="5" borderId="0" xfId="0" applyFont="1" applyFill="1"/>
    <xf numFmtId="0" fontId="37" fillId="5" borderId="0" xfId="0" applyFont="1" applyFill="1" applyAlignment="1">
      <alignment shrinkToFit="1"/>
    </xf>
    <xf numFmtId="0" fontId="37" fillId="5" borderId="0" xfId="0" applyFont="1" applyFill="1" applyAlignment="1">
      <alignment vertical="center"/>
    </xf>
    <xf numFmtId="0" fontId="38" fillId="5" borderId="0" xfId="0" applyFont="1" applyFill="1"/>
    <xf numFmtId="0" fontId="37" fillId="5" borderId="0" xfId="0" applyFont="1" applyFill="1" applyAlignment="1">
      <alignment horizontal="center" vertical="center" wrapText="1"/>
    </xf>
    <xf numFmtId="0" fontId="19" fillId="5" borderId="7" xfId="0" applyFont="1" applyFill="1" applyBorder="1" applyAlignment="1">
      <alignment horizontal="center" vertical="center" wrapText="1"/>
    </xf>
    <xf numFmtId="0" fontId="47" fillId="5" borderId="7" xfId="2" applyFont="1" applyFill="1" applyBorder="1" applyAlignment="1">
      <alignment horizontal="center" shrinkToFit="1"/>
    </xf>
    <xf numFmtId="0" fontId="5" fillId="5" borderId="0" xfId="0" applyFont="1" applyFill="1" applyAlignment="1">
      <alignment vertical="center"/>
    </xf>
    <xf numFmtId="0" fontId="2" fillId="5" borderId="0" xfId="0" applyFont="1" applyFill="1" applyBorder="1" applyAlignment="1">
      <alignment horizontal="center" vertical="center" shrinkToFit="1"/>
    </xf>
    <xf numFmtId="0" fontId="5" fillId="5" borderId="0" xfId="0" applyFont="1" applyFill="1" applyBorder="1" applyAlignment="1">
      <alignment horizontal="center" vertical="center" shrinkToFit="1"/>
    </xf>
    <xf numFmtId="0" fontId="2" fillId="5" borderId="0" xfId="0" applyFont="1" applyFill="1" applyBorder="1" applyAlignment="1">
      <alignment shrinkToFit="1"/>
    </xf>
    <xf numFmtId="0" fontId="2" fillId="5" borderId="0" xfId="0" applyFont="1" applyFill="1"/>
    <xf numFmtId="0" fontId="2" fillId="5" borderId="4" xfId="0" applyFont="1" applyFill="1" applyBorder="1" applyAlignment="1">
      <alignment horizontal="center"/>
    </xf>
    <xf numFmtId="0" fontId="5" fillId="5" borderId="7" xfId="0" applyFont="1" applyFill="1" applyBorder="1" applyAlignment="1">
      <alignment horizontal="center" vertical="center" wrapText="1"/>
    </xf>
    <xf numFmtId="0" fontId="5" fillId="5" borderId="7" xfId="0" applyFont="1" applyFill="1" applyBorder="1" applyAlignment="1">
      <alignment horizontal="center" vertical="center" wrapText="1" shrinkToFit="1"/>
    </xf>
    <xf numFmtId="0" fontId="39" fillId="5" borderId="0" xfId="0" applyFont="1" applyFill="1" applyBorder="1" applyAlignment="1"/>
    <xf numFmtId="0" fontId="2" fillId="5" borderId="7" xfId="0" applyFont="1" applyFill="1" applyBorder="1" applyAlignment="1">
      <alignment horizontal="center" vertical="center"/>
    </xf>
    <xf numFmtId="0" fontId="2" fillId="5" borderId="7" xfId="0" applyFont="1" applyFill="1" applyBorder="1" applyAlignment="1">
      <alignment horizontal="center" vertical="center" shrinkToFit="1"/>
    </xf>
    <xf numFmtId="0" fontId="5" fillId="5" borderId="7" xfId="2" applyFont="1" applyFill="1" applyBorder="1" applyAlignment="1">
      <alignment horizontal="center" vertical="center"/>
    </xf>
    <xf numFmtId="0" fontId="5" fillId="5" borderId="7" xfId="2" applyFont="1" applyFill="1" applyBorder="1" applyAlignment="1">
      <alignment vertical="center" shrinkToFit="1"/>
    </xf>
    <xf numFmtId="0" fontId="5" fillId="5" borderId="7" xfId="0" applyFont="1" applyFill="1" applyBorder="1" applyAlignment="1">
      <alignment horizontal="center" vertical="center"/>
    </xf>
    <xf numFmtId="0" fontId="5" fillId="5" borderId="7" xfId="2" applyFont="1" applyFill="1" applyBorder="1" applyAlignment="1">
      <alignment horizontal="left" vertical="center" shrinkToFit="1"/>
    </xf>
    <xf numFmtId="164" fontId="46" fillId="5" borderId="7" xfId="2" applyNumberFormat="1" applyFont="1" applyFill="1" applyBorder="1" applyAlignment="1">
      <alignment vertical="center"/>
    </xf>
    <xf numFmtId="0" fontId="46" fillId="5" borderId="7" xfId="2" applyFont="1" applyFill="1" applyBorder="1" applyAlignment="1">
      <alignment horizontal="left" vertical="center" shrinkToFit="1"/>
    </xf>
    <xf numFmtId="0" fontId="46" fillId="5" borderId="7" xfId="2" applyFont="1" applyFill="1" applyBorder="1" applyAlignment="1">
      <alignment horizontal="center" vertical="center"/>
    </xf>
    <xf numFmtId="0" fontId="46" fillId="5" borderId="7" xfId="2" applyFont="1" applyFill="1" applyBorder="1" applyAlignment="1">
      <alignment vertical="center" shrinkToFit="1"/>
    </xf>
    <xf numFmtId="0" fontId="19" fillId="5" borderId="7" xfId="2" applyFont="1" applyFill="1" applyBorder="1" applyAlignment="1">
      <alignment vertical="center" shrinkToFit="1"/>
    </xf>
    <xf numFmtId="0" fontId="47" fillId="5" borderId="7" xfId="2" applyFont="1" applyFill="1" applyBorder="1" applyAlignment="1">
      <alignment horizontal="center" vertical="center"/>
    </xf>
    <xf numFmtId="0" fontId="12" fillId="5" borderId="7" xfId="2" applyFont="1" applyFill="1" applyBorder="1" applyAlignment="1">
      <alignment horizontal="center" vertical="center"/>
    </xf>
    <xf numFmtId="0" fontId="19" fillId="5" borderId="7" xfId="0" applyFont="1" applyFill="1" applyBorder="1" applyAlignment="1">
      <alignment vertical="center" wrapText="1"/>
    </xf>
    <xf numFmtId="0" fontId="19" fillId="5" borderId="7" xfId="0" applyFont="1" applyFill="1" applyBorder="1" applyAlignment="1">
      <alignment vertical="center" shrinkToFit="1"/>
    </xf>
    <xf numFmtId="0" fontId="19" fillId="5" borderId="7" xfId="0" applyFont="1" applyFill="1" applyBorder="1" applyAlignment="1">
      <alignment horizontal="left" vertical="center" wrapText="1"/>
    </xf>
    <xf numFmtId="1" fontId="12" fillId="5" borderId="7" xfId="0" applyNumberFormat="1" applyFont="1" applyFill="1" applyBorder="1" applyAlignment="1">
      <alignment horizontal="center" vertical="center"/>
    </xf>
    <xf numFmtId="1" fontId="19" fillId="5" borderId="7" xfId="0" applyNumberFormat="1" applyFont="1" applyFill="1" applyBorder="1" applyAlignment="1">
      <alignment horizontal="left" vertical="center" shrinkToFit="1"/>
    </xf>
    <xf numFmtId="0" fontId="19" fillId="5" borderId="7" xfId="0" applyFont="1" applyFill="1" applyBorder="1" applyAlignment="1">
      <alignment horizontal="center" vertical="center" shrinkToFit="1"/>
    </xf>
    <xf numFmtId="1" fontId="19" fillId="5" borderId="7" xfId="0" applyNumberFormat="1" applyFont="1" applyFill="1" applyBorder="1" applyAlignment="1">
      <alignment horizontal="center" vertical="center"/>
    </xf>
    <xf numFmtId="0" fontId="5" fillId="4" borderId="13"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13" xfId="0" applyFont="1" applyFill="1" applyBorder="1" applyAlignment="1">
      <alignment horizontal="center" vertical="center" wrapText="1" shrinkToFit="1"/>
    </xf>
    <xf numFmtId="0" fontId="5" fillId="4" borderId="9" xfId="0" applyFont="1" applyFill="1" applyBorder="1" applyAlignment="1">
      <alignment horizontal="center" vertical="center" wrapText="1" shrinkToFit="1"/>
    </xf>
    <xf numFmtId="0" fontId="5" fillId="4" borderId="14" xfId="0" applyFont="1" applyFill="1" applyBorder="1" applyAlignment="1">
      <alignment horizontal="center" vertical="center" wrapText="1" shrinkToFit="1"/>
    </xf>
    <xf numFmtId="0" fontId="4" fillId="4" borderId="7" xfId="0" applyFont="1" applyFill="1" applyBorder="1" applyAlignment="1">
      <alignment horizontal="center" vertical="center" wrapText="1"/>
    </xf>
    <xf numFmtId="0" fontId="2" fillId="4" borderId="15" xfId="0" applyFont="1" applyFill="1" applyBorder="1" applyAlignment="1">
      <alignment horizontal="center" vertical="center" wrapText="1" shrinkToFit="1"/>
    </xf>
    <xf numFmtId="0" fontId="2" fillId="4" borderId="16" xfId="0" applyFont="1" applyFill="1" applyBorder="1" applyAlignment="1">
      <alignment horizontal="center" vertical="center" wrapText="1" shrinkToFit="1"/>
    </xf>
    <xf numFmtId="0" fontId="2" fillId="6" borderId="17" xfId="0" applyFont="1" applyFill="1" applyBorder="1" applyAlignment="1">
      <alignment horizontal="center" vertical="center" textRotation="90" wrapText="1"/>
    </xf>
    <xf numFmtId="0" fontId="2" fillId="6" borderId="1" xfId="0" applyFont="1" applyFill="1" applyBorder="1" applyAlignment="1">
      <alignment horizontal="center" vertical="center" textRotation="90" wrapText="1"/>
    </xf>
    <xf numFmtId="0" fontId="2" fillId="6" borderId="8" xfId="0" applyFont="1" applyFill="1" applyBorder="1" applyAlignment="1">
      <alignment horizontal="center" vertical="center" textRotation="90" wrapText="1"/>
    </xf>
    <xf numFmtId="0" fontId="14" fillId="4" borderId="15" xfId="0" applyFont="1" applyFill="1" applyBorder="1" applyAlignment="1">
      <alignment horizontal="center" vertical="center" wrapText="1" shrinkToFit="1"/>
    </xf>
    <xf numFmtId="0" fontId="14" fillId="4" borderId="16" xfId="0" applyFont="1" applyFill="1" applyBorder="1" applyAlignment="1">
      <alignment horizontal="center" vertical="center" wrapText="1" shrinkToFit="1"/>
    </xf>
    <xf numFmtId="0" fontId="4" fillId="4" borderId="15"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6" xfId="0" applyFont="1" applyFill="1" applyBorder="1" applyAlignment="1">
      <alignment horizontal="center" vertical="center" wrapText="1"/>
    </xf>
    <xf numFmtId="1" fontId="4" fillId="5" borderId="7" xfId="0" applyNumberFormat="1" applyFont="1" applyFill="1" applyBorder="1" applyAlignment="1">
      <alignment horizontal="center"/>
    </xf>
    <xf numFmtId="0" fontId="4" fillId="5" borderId="7" xfId="0" applyFont="1" applyFill="1" applyBorder="1" applyAlignment="1">
      <alignment horizontal="center"/>
    </xf>
    <xf numFmtId="0" fontId="4" fillId="5" borderId="22" xfId="0" applyFont="1" applyFill="1" applyBorder="1" applyAlignment="1">
      <alignment horizontal="center"/>
    </xf>
    <xf numFmtId="0" fontId="4" fillId="5" borderId="6" xfId="0" applyFont="1" applyFill="1" applyBorder="1" applyAlignment="1">
      <alignment horizontal="center"/>
    </xf>
    <xf numFmtId="0" fontId="4" fillId="5" borderId="23" xfId="0" applyFont="1" applyFill="1" applyBorder="1" applyAlignment="1">
      <alignment horizontal="center"/>
    </xf>
    <xf numFmtId="0" fontId="4" fillId="5" borderId="24" xfId="0" applyFont="1" applyFill="1" applyBorder="1" applyAlignment="1">
      <alignment horizontal="center"/>
    </xf>
    <xf numFmtId="0" fontId="4" fillId="5" borderId="4" xfId="0" applyFont="1" applyFill="1" applyBorder="1" applyAlignment="1">
      <alignment horizontal="center"/>
    </xf>
    <xf numFmtId="0" fontId="4" fillId="5" borderId="25" xfId="0" applyFont="1" applyFill="1" applyBorder="1" applyAlignment="1">
      <alignment horizontal="center"/>
    </xf>
    <xf numFmtId="1" fontId="4" fillId="5" borderId="22" xfId="0" applyNumberFormat="1" applyFont="1" applyFill="1" applyBorder="1" applyAlignment="1">
      <alignment horizontal="center"/>
    </xf>
    <xf numFmtId="0" fontId="5" fillId="5" borderId="0" xfId="0" applyFont="1" applyFill="1" applyBorder="1" applyAlignment="1">
      <alignment horizontal="left"/>
    </xf>
    <xf numFmtId="0" fontId="2" fillId="5" borderId="0" xfId="0" applyFont="1" applyFill="1" applyBorder="1" applyAlignment="1">
      <alignment horizontal="left"/>
    </xf>
    <xf numFmtId="0" fontId="4" fillId="5" borderId="0" xfId="0" applyFont="1" applyFill="1" applyBorder="1" applyAlignment="1">
      <alignment horizontal="center"/>
    </xf>
    <xf numFmtId="0" fontId="4" fillId="4" borderId="15" xfId="0" applyFont="1" applyFill="1" applyBorder="1" applyAlignment="1">
      <alignment horizontal="center" vertical="center" wrapText="1" shrinkToFit="1"/>
    </xf>
    <xf numFmtId="0" fontId="4" fillId="4" borderId="16" xfId="0" applyFont="1" applyFill="1" applyBorder="1" applyAlignment="1">
      <alignment horizontal="center" vertical="center" wrapText="1" shrinkToFi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6" borderId="7" xfId="0" applyFont="1" applyFill="1" applyBorder="1" applyAlignment="1">
      <alignment horizontal="center" wrapText="1"/>
    </xf>
    <xf numFmtId="0" fontId="12" fillId="5" borderId="17"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0" xfId="0" applyFont="1" applyFill="1" applyBorder="1" applyAlignment="1">
      <alignment horizontal="center"/>
    </xf>
    <xf numFmtId="0" fontId="43" fillId="0" borderId="0" xfId="3" applyFont="1" applyFill="1" applyAlignment="1">
      <alignment horizontal="left" vertical="center" wrapText="1"/>
    </xf>
    <xf numFmtId="0" fontId="5" fillId="0" borderId="0" xfId="3" quotePrefix="1" applyFont="1" applyFill="1" applyAlignment="1">
      <alignment horizontal="left" vertical="center" wrapText="1"/>
    </xf>
    <xf numFmtId="0" fontId="39" fillId="5" borderId="0" xfId="0" applyFont="1" applyFill="1" applyBorder="1" applyAlignment="1">
      <alignment horizontal="center"/>
    </xf>
    <xf numFmtId="0" fontId="12" fillId="5" borderId="15" xfId="0" applyFont="1" applyFill="1" applyBorder="1" applyAlignment="1">
      <alignment horizontal="center" vertical="center" wrapText="1" shrinkToFit="1"/>
    </xf>
    <xf numFmtId="0" fontId="12" fillId="5" borderId="16" xfId="0" applyFont="1" applyFill="1" applyBorder="1" applyAlignment="1">
      <alignment horizontal="center" vertical="center" wrapText="1" shrinkToFit="1"/>
    </xf>
    <xf numFmtId="0" fontId="12" fillId="5" borderId="18" xfId="0" applyFont="1" applyFill="1" applyBorder="1" applyAlignment="1">
      <alignment horizontal="center" vertical="center" wrapText="1" shrinkToFit="1"/>
    </xf>
    <xf numFmtId="0" fontId="40" fillId="5" borderId="0" xfId="0" applyFont="1" applyFill="1" applyBorder="1" applyAlignment="1">
      <alignment horizontal="center"/>
    </xf>
    <xf numFmtId="0" fontId="12" fillId="5" borderId="7" xfId="0" applyFont="1" applyFill="1" applyBorder="1" applyAlignment="1">
      <alignment horizontal="center" vertical="center" wrapText="1"/>
    </xf>
    <xf numFmtId="0" fontId="12" fillId="5" borderId="13" xfId="0" applyFont="1" applyFill="1" applyBorder="1" applyAlignment="1">
      <alignment horizontal="center" vertical="center"/>
    </xf>
    <xf numFmtId="0" fontId="12" fillId="5" borderId="14" xfId="0" applyFont="1" applyFill="1" applyBorder="1" applyAlignment="1">
      <alignment horizontal="center" vertical="center"/>
    </xf>
    <xf numFmtId="0" fontId="12" fillId="5" borderId="13" xfId="0" applyFont="1" applyFill="1" applyBorder="1" applyAlignment="1">
      <alignment horizontal="center" vertical="center" shrinkToFit="1"/>
    </xf>
    <xf numFmtId="0" fontId="12" fillId="5" borderId="14" xfId="0" applyFont="1" applyFill="1" applyBorder="1" applyAlignment="1">
      <alignment horizontal="center" vertical="center" shrinkToFit="1"/>
    </xf>
    <xf numFmtId="0" fontId="24" fillId="0" borderId="0" xfId="0" applyFont="1" applyAlignment="1">
      <alignment horizontal="center"/>
    </xf>
    <xf numFmtId="0" fontId="12" fillId="0" borderId="0" xfId="0" applyFont="1" applyAlignment="1">
      <alignment horizontal="center"/>
    </xf>
    <xf numFmtId="0" fontId="12" fillId="0" borderId="0" xfId="0" applyFont="1" applyBorder="1" applyAlignment="1">
      <alignment horizontal="center"/>
    </xf>
    <xf numFmtId="164" fontId="16" fillId="6" borderId="7" xfId="2" applyNumberFormat="1" applyFont="1" applyFill="1" applyBorder="1" applyAlignment="1">
      <alignment horizontal="center"/>
    </xf>
    <xf numFmtId="0" fontId="2" fillId="6" borderId="13" xfId="0" applyFont="1" applyFill="1" applyBorder="1" applyAlignment="1">
      <alignment horizontal="center" vertical="center" shrinkToFit="1"/>
    </xf>
    <xf numFmtId="0" fontId="2" fillId="6" borderId="9" xfId="0" applyFont="1" applyFill="1" applyBorder="1" applyAlignment="1">
      <alignment horizontal="center" vertical="center" shrinkToFit="1"/>
    </xf>
    <xf numFmtId="0" fontId="14" fillId="6" borderId="17" xfId="0" applyFont="1" applyFill="1" applyBorder="1" applyAlignment="1">
      <alignment horizontal="center" vertical="center"/>
    </xf>
    <xf numFmtId="0" fontId="14" fillId="6" borderId="1" xfId="0" applyFont="1" applyFill="1" applyBorder="1" applyAlignment="1">
      <alignment horizontal="center" vertical="center"/>
    </xf>
    <xf numFmtId="0" fontId="6" fillId="6" borderId="7" xfId="0" applyFont="1" applyFill="1" applyBorder="1" applyAlignment="1">
      <alignment horizontal="center" shrinkToFit="1"/>
    </xf>
    <xf numFmtId="0" fontId="2" fillId="6" borderId="15" xfId="0" applyFont="1" applyFill="1" applyBorder="1" applyAlignment="1">
      <alignment horizontal="center"/>
    </xf>
    <xf numFmtId="0" fontId="2" fillId="6" borderId="16" xfId="0" applyFont="1" applyFill="1" applyBorder="1" applyAlignment="1">
      <alignment horizontal="center"/>
    </xf>
    <xf numFmtId="0" fontId="7" fillId="6" borderId="13" xfId="0" applyFont="1" applyFill="1" applyBorder="1" applyAlignment="1">
      <alignment horizontal="center" vertical="center"/>
    </xf>
    <xf numFmtId="0" fontId="7" fillId="6" borderId="9" xfId="0" applyFont="1" applyFill="1" applyBorder="1" applyAlignment="1">
      <alignment horizontal="center" vertical="center"/>
    </xf>
    <xf numFmtId="0" fontId="7" fillId="6" borderId="13"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14" fillId="6" borderId="13" xfId="0" applyFont="1" applyFill="1" applyBorder="1" applyAlignment="1">
      <alignment horizontal="center" vertical="center" textRotation="90" wrapText="1"/>
    </xf>
    <xf numFmtId="0" fontId="14" fillId="6" borderId="9" xfId="0" applyFont="1" applyFill="1" applyBorder="1" applyAlignment="1">
      <alignment horizontal="center" vertical="center" textRotation="90" wrapText="1"/>
    </xf>
    <xf numFmtId="0" fontId="2" fillId="6" borderId="15" xfId="0" applyFont="1" applyFill="1" applyBorder="1" applyAlignment="1">
      <alignment horizontal="center" wrapText="1"/>
    </xf>
    <xf numFmtId="0" fontId="2" fillId="6" borderId="16" xfId="0" applyFont="1" applyFill="1" applyBorder="1" applyAlignment="1">
      <alignment horizontal="center" wrapText="1"/>
    </xf>
    <xf numFmtId="0" fontId="2" fillId="6" borderId="18" xfId="0" applyFont="1" applyFill="1" applyBorder="1" applyAlignment="1">
      <alignment horizontal="center" wrapText="1"/>
    </xf>
    <xf numFmtId="0" fontId="32" fillId="5" borderId="7" xfId="2" applyFont="1" applyFill="1" applyBorder="1" applyAlignment="1">
      <alignment horizontal="center"/>
    </xf>
    <xf numFmtId="0" fontId="10" fillId="6" borderId="5" xfId="0" applyFont="1" applyFill="1" applyBorder="1" applyAlignment="1">
      <alignment horizontal="center" wrapText="1"/>
    </xf>
    <xf numFmtId="0" fontId="10" fillId="6" borderId="3" xfId="0" applyFont="1" applyFill="1" applyBorder="1" applyAlignment="1">
      <alignment horizontal="center" wrapText="1"/>
    </xf>
    <xf numFmtId="0" fontId="20" fillId="6" borderId="26" xfId="0" applyFont="1" applyFill="1" applyBorder="1" applyAlignment="1">
      <alignment horizontal="right" wrapText="1"/>
    </xf>
    <xf numFmtId="0" fontId="20" fillId="6" borderId="27" xfId="0" applyFont="1" applyFill="1" applyBorder="1" applyAlignment="1">
      <alignment horizontal="right" wrapText="1"/>
    </xf>
    <xf numFmtId="0" fontId="5" fillId="5" borderId="6" xfId="0" applyFont="1" applyFill="1" applyBorder="1" applyAlignment="1">
      <alignment horizontal="center"/>
    </xf>
    <xf numFmtId="0" fontId="5" fillId="6" borderId="13" xfId="0" applyFont="1" applyFill="1" applyBorder="1" applyAlignment="1">
      <alignment horizontal="center" wrapText="1"/>
    </xf>
    <xf numFmtId="0" fontId="5" fillId="6" borderId="9" xfId="0" applyFont="1" applyFill="1" applyBorder="1" applyAlignment="1">
      <alignment horizontal="center" wrapText="1"/>
    </xf>
    <xf numFmtId="0" fontId="5" fillId="6" borderId="3" xfId="0" applyFont="1" applyFill="1" applyBorder="1" applyAlignment="1">
      <alignment horizontal="center" wrapText="1"/>
    </xf>
    <xf numFmtId="0" fontId="2" fillId="6" borderId="19" xfId="0" applyFont="1" applyFill="1" applyBorder="1" applyAlignment="1">
      <alignment horizontal="center" wrapText="1"/>
    </xf>
    <xf numFmtId="0" fontId="2" fillId="6" borderId="20" xfId="0" applyFont="1" applyFill="1" applyBorder="1" applyAlignment="1">
      <alignment horizontal="center" wrapText="1"/>
    </xf>
    <xf numFmtId="0" fontId="2" fillId="6" borderId="21" xfId="0" applyFont="1" applyFill="1" applyBorder="1" applyAlignment="1">
      <alignment horizontal="center" wrapText="1"/>
    </xf>
    <xf numFmtId="0" fontId="20" fillId="6" borderId="26" xfId="0" applyFont="1" applyFill="1" applyBorder="1" applyAlignment="1">
      <alignment horizontal="center"/>
    </xf>
    <xf numFmtId="0" fontId="20" fillId="6" borderId="27" xfId="0" applyFont="1" applyFill="1" applyBorder="1" applyAlignment="1">
      <alignment horizontal="center"/>
    </xf>
    <xf numFmtId="0" fontId="10" fillId="6" borderId="5" xfId="0" applyFont="1" applyFill="1" applyBorder="1" applyAlignment="1">
      <alignment horizontal="center"/>
    </xf>
    <xf numFmtId="0" fontId="10" fillId="6" borderId="3" xfId="0" applyFont="1" applyFill="1" applyBorder="1" applyAlignment="1">
      <alignment horizontal="center"/>
    </xf>
    <xf numFmtId="0" fontId="20" fillId="6" borderId="5" xfId="0" applyFont="1" applyFill="1" applyBorder="1" applyAlignment="1">
      <alignment horizontal="center" textRotation="90" shrinkToFit="1"/>
    </xf>
    <xf numFmtId="0" fontId="20" fillId="6" borderId="3" xfId="0" applyFont="1" applyFill="1" applyBorder="1" applyAlignment="1">
      <alignment horizontal="center" textRotation="90" shrinkToFit="1"/>
    </xf>
    <xf numFmtId="0" fontId="20" fillId="6" borderId="5" xfId="0" applyFont="1" applyFill="1" applyBorder="1" applyAlignment="1">
      <alignment horizontal="center" wrapText="1"/>
    </xf>
    <xf numFmtId="0" fontId="20" fillId="6" borderId="3" xfId="0" applyFont="1" applyFill="1" applyBorder="1" applyAlignment="1">
      <alignment horizontal="center" wrapText="1"/>
    </xf>
    <xf numFmtId="0" fontId="2" fillId="6" borderId="19" xfId="0" applyFont="1" applyFill="1" applyBorder="1" applyAlignment="1">
      <alignment horizontal="center"/>
    </xf>
    <xf numFmtId="0" fontId="2" fillId="6" borderId="20" xfId="0" applyFont="1" applyFill="1" applyBorder="1" applyAlignment="1">
      <alignment horizontal="center"/>
    </xf>
    <xf numFmtId="0" fontId="2" fillId="6" borderId="21" xfId="0" applyFont="1" applyFill="1" applyBorder="1" applyAlignment="1">
      <alignment horizontal="center"/>
    </xf>
    <xf numFmtId="0" fontId="18" fillId="5" borderId="6" xfId="0" applyFont="1" applyFill="1" applyBorder="1" applyAlignment="1">
      <alignment horizontal="center"/>
    </xf>
    <xf numFmtId="0" fontId="4" fillId="5" borderId="15" xfId="0" applyFont="1" applyFill="1" applyBorder="1" applyAlignment="1">
      <alignment horizontal="center"/>
    </xf>
    <xf numFmtId="0" fontId="4" fillId="5" borderId="16" xfId="0" applyFont="1" applyFill="1" applyBorder="1" applyAlignment="1">
      <alignment horizontal="center"/>
    </xf>
    <xf numFmtId="0" fontId="4" fillId="5" borderId="18" xfId="0" applyFont="1" applyFill="1" applyBorder="1" applyAlignment="1">
      <alignment horizontal="center"/>
    </xf>
    <xf numFmtId="0" fontId="19" fillId="5" borderId="0" xfId="0" applyFont="1" applyFill="1" applyBorder="1" applyAlignment="1">
      <alignment horizontal="left"/>
    </xf>
    <xf numFmtId="0" fontId="5" fillId="6" borderId="13" xfId="0" applyFont="1" applyFill="1" applyBorder="1" applyAlignment="1">
      <alignment horizontal="center"/>
    </xf>
    <xf numFmtId="0" fontId="5" fillId="6" borderId="9" xfId="0" applyFont="1" applyFill="1" applyBorder="1" applyAlignment="1">
      <alignment horizontal="center"/>
    </xf>
    <xf numFmtId="0" fontId="5" fillId="6" borderId="3" xfId="0" applyFont="1" applyFill="1" applyBorder="1" applyAlignment="1">
      <alignment horizontal="center"/>
    </xf>
    <xf numFmtId="0" fontId="2" fillId="6" borderId="13" xfId="0" applyFont="1" applyFill="1" applyBorder="1" applyAlignment="1">
      <alignment horizontal="center" wrapText="1"/>
    </xf>
    <xf numFmtId="0" fontId="2" fillId="6" borderId="9" xfId="0" applyFont="1" applyFill="1" applyBorder="1" applyAlignment="1">
      <alignment horizontal="center" wrapText="1"/>
    </xf>
    <xf numFmtId="0" fontId="2" fillId="6" borderId="3" xfId="0" applyFont="1" applyFill="1" applyBorder="1" applyAlignment="1">
      <alignment horizontal="center" wrapText="1"/>
    </xf>
    <xf numFmtId="0" fontId="5" fillId="6" borderId="13" xfId="0" applyFont="1" applyFill="1" applyBorder="1" applyAlignment="1">
      <alignment horizontal="center" shrinkToFit="1"/>
    </xf>
    <xf numFmtId="0" fontId="5" fillId="6" borderId="9" xfId="0" applyFont="1" applyFill="1" applyBorder="1" applyAlignment="1">
      <alignment horizontal="center" shrinkToFit="1"/>
    </xf>
    <xf numFmtId="0" fontId="5" fillId="6" borderId="3" xfId="0" applyFont="1" applyFill="1" applyBorder="1" applyAlignment="1">
      <alignment horizontal="center" shrinkToFit="1"/>
    </xf>
    <xf numFmtId="0" fontId="5" fillId="5" borderId="0" xfId="0" applyFont="1" applyFill="1" applyAlignment="1">
      <alignment horizontal="center"/>
    </xf>
    <xf numFmtId="0" fontId="9" fillId="5" borderId="6" xfId="0" applyFont="1" applyFill="1" applyBorder="1" applyAlignment="1">
      <alignment horizontal="center"/>
    </xf>
    <xf numFmtId="0" fontId="13" fillId="5" borderId="6" xfId="0" applyFont="1" applyFill="1" applyBorder="1" applyAlignment="1">
      <alignment horizontal="right"/>
    </xf>
    <xf numFmtId="164" fontId="2" fillId="5" borderId="28" xfId="2" applyNumberFormat="1" applyFont="1" applyFill="1" applyBorder="1" applyAlignment="1">
      <alignment horizontal="center"/>
    </xf>
    <xf numFmtId="164" fontId="2" fillId="5" borderId="29" xfId="2" applyNumberFormat="1" applyFont="1" applyFill="1" applyBorder="1" applyAlignment="1">
      <alignment horizontal="center"/>
    </xf>
    <xf numFmtId="0" fontId="10" fillId="6" borderId="5" xfId="0" applyFont="1" applyFill="1" applyBorder="1" applyAlignment="1">
      <alignment horizontal="right" wrapText="1"/>
    </xf>
    <xf numFmtId="0" fontId="10" fillId="6" borderId="3" xfId="0" applyFont="1" applyFill="1" applyBorder="1" applyAlignment="1">
      <alignment horizontal="right" wrapText="1"/>
    </xf>
    <xf numFmtId="0" fontId="20" fillId="6" borderId="26" xfId="0" applyFont="1" applyFill="1" applyBorder="1" applyAlignment="1">
      <alignment horizontal="right"/>
    </xf>
    <xf numFmtId="0" fontId="20" fillId="6" borderId="27" xfId="0" applyFont="1" applyFill="1" applyBorder="1" applyAlignment="1">
      <alignment horizontal="right"/>
    </xf>
    <xf numFmtId="0" fontId="10" fillId="6" borderId="5" xfId="0" applyFont="1" applyFill="1" applyBorder="1" applyAlignment="1">
      <alignment horizontal="center" vertical="center"/>
    </xf>
    <xf numFmtId="0" fontId="10" fillId="6" borderId="3" xfId="0" applyFont="1" applyFill="1" applyBorder="1" applyAlignment="1">
      <alignment horizontal="center" vertical="center"/>
    </xf>
    <xf numFmtId="0" fontId="2" fillId="6" borderId="19" xfId="0" applyFont="1" applyFill="1" applyBorder="1" applyAlignment="1">
      <alignment horizontal="center" wrapText="1" shrinkToFit="1"/>
    </xf>
    <xf numFmtId="0" fontId="2" fillId="6" borderId="20" xfId="0" applyFont="1" applyFill="1" applyBorder="1" applyAlignment="1">
      <alignment horizontal="center" wrapText="1" shrinkToFit="1"/>
    </xf>
    <xf numFmtId="0" fontId="2" fillId="6" borderId="21" xfId="0" applyFont="1" applyFill="1" applyBorder="1" applyAlignment="1">
      <alignment horizontal="center" wrapText="1" shrinkToFit="1"/>
    </xf>
    <xf numFmtId="0" fontId="10" fillId="6" borderId="5" xfId="0" applyFont="1" applyFill="1" applyBorder="1" applyAlignment="1">
      <alignment horizontal="center" textRotation="90" shrinkToFit="1"/>
    </xf>
    <xf numFmtId="0" fontId="10" fillId="6" borderId="3" xfId="0" applyFont="1" applyFill="1" applyBorder="1" applyAlignment="1">
      <alignment horizontal="center" textRotation="90" shrinkToFit="1"/>
    </xf>
    <xf numFmtId="0" fontId="7" fillId="0" borderId="0" xfId="0" applyFont="1" applyAlignment="1">
      <alignment horizontal="center"/>
    </xf>
    <xf numFmtId="0" fontId="24" fillId="6" borderId="15" xfId="0" applyFont="1" applyFill="1" applyBorder="1" applyAlignment="1">
      <alignment horizontal="center"/>
    </xf>
    <xf numFmtId="0" fontId="24" fillId="6" borderId="16" xfId="0" applyFont="1" applyFill="1" applyBorder="1" applyAlignment="1">
      <alignment horizontal="center"/>
    </xf>
    <xf numFmtId="0" fontId="13" fillId="6" borderId="7"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24" fillId="0" borderId="0" xfId="0" applyFont="1" applyBorder="1" applyAlignment="1">
      <alignment horizontal="center"/>
    </xf>
    <xf numFmtId="0" fontId="24" fillId="6" borderId="15" xfId="0" applyFont="1" applyFill="1" applyBorder="1" applyAlignment="1">
      <alignment horizontal="center" shrinkToFit="1"/>
    </xf>
    <xf numFmtId="0" fontId="24" fillId="6" borderId="16" xfId="0" applyFont="1" applyFill="1" applyBorder="1" applyAlignment="1">
      <alignment horizontal="center" shrinkToFit="1"/>
    </xf>
    <xf numFmtId="0" fontId="31" fillId="0" borderId="15" xfId="0" applyFont="1" applyBorder="1" applyAlignment="1">
      <alignment horizontal="center"/>
    </xf>
    <xf numFmtId="0" fontId="31" fillId="0" borderId="18" xfId="0" applyFont="1" applyBorder="1" applyAlignment="1">
      <alignment horizontal="center"/>
    </xf>
    <xf numFmtId="0" fontId="2" fillId="6" borderId="7" xfId="2" applyFont="1" applyFill="1" applyBorder="1" applyAlignment="1">
      <alignment horizontal="center"/>
    </xf>
    <xf numFmtId="0" fontId="2" fillId="6" borderId="13" xfId="0" applyFont="1" applyFill="1" applyBorder="1" applyAlignment="1">
      <alignment horizontal="center" vertical="center"/>
    </xf>
    <xf numFmtId="0" fontId="2" fillId="6" borderId="9" xfId="0" applyFont="1" applyFill="1" applyBorder="1" applyAlignment="1">
      <alignment horizontal="center" vertical="center"/>
    </xf>
    <xf numFmtId="0" fontId="2" fillId="6" borderId="3" xfId="0" applyFont="1" applyFill="1" applyBorder="1" applyAlignment="1">
      <alignment horizontal="center" vertical="center"/>
    </xf>
    <xf numFmtId="0" fontId="24" fillId="6" borderId="18" xfId="0" applyFont="1" applyFill="1" applyBorder="1" applyAlignment="1">
      <alignment horizontal="center" shrinkToFit="1"/>
    </xf>
    <xf numFmtId="0" fontId="0" fillId="6" borderId="1" xfId="0" applyFont="1" applyFill="1" applyBorder="1" applyAlignment="1">
      <alignment horizontal="center" vertical="center"/>
    </xf>
    <xf numFmtId="0" fontId="19" fillId="5" borderId="13"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19" fillId="5" borderId="14" xfId="0" applyFont="1" applyFill="1" applyBorder="1" applyAlignment="1">
      <alignment horizontal="center" vertical="center" wrapText="1"/>
    </xf>
    <xf numFmtId="0" fontId="5" fillId="0" borderId="0" xfId="3" quotePrefix="1" applyFont="1" applyFill="1" applyAlignment="1">
      <alignment horizontal="left" vertical="top" wrapText="1"/>
    </xf>
    <xf numFmtId="0" fontId="12" fillId="5" borderId="7" xfId="0" applyFont="1" applyFill="1" applyBorder="1" applyAlignment="1">
      <alignment horizontal="center" vertical="center" shrinkToFit="1"/>
    </xf>
    <xf numFmtId="0" fontId="12" fillId="5" borderId="15" xfId="0" applyFont="1" applyFill="1" applyBorder="1" applyAlignment="1">
      <alignment horizontal="center" vertical="center" wrapText="1"/>
    </xf>
    <xf numFmtId="0" fontId="12" fillId="5" borderId="16" xfId="0" applyFont="1" applyFill="1" applyBorder="1" applyAlignment="1">
      <alignment horizontal="center" vertical="center" wrapText="1"/>
    </xf>
    <xf numFmtId="0" fontId="12" fillId="5" borderId="18" xfId="0" applyFont="1" applyFill="1" applyBorder="1" applyAlignment="1">
      <alignment horizontal="center" vertical="center" wrapText="1"/>
    </xf>
    <xf numFmtId="0" fontId="12" fillId="5" borderId="7" xfId="0" applyFont="1" applyFill="1" applyBorder="1" applyAlignment="1">
      <alignment horizontal="center" vertical="center"/>
    </xf>
    <xf numFmtId="164" fontId="12" fillId="5" borderId="7" xfId="2" applyNumberFormat="1" applyFont="1" applyFill="1" applyBorder="1" applyAlignment="1">
      <alignment horizontal="center" vertical="center"/>
    </xf>
    <xf numFmtId="0" fontId="2" fillId="5" borderId="7" xfId="0" applyFont="1" applyFill="1" applyBorder="1" applyAlignment="1">
      <alignment horizontal="center" vertical="center" wrapText="1" shrinkToFit="1"/>
    </xf>
    <xf numFmtId="0" fontId="5" fillId="5" borderId="7" xfId="0" applyFont="1" applyFill="1" applyBorder="1" applyAlignment="1">
      <alignment horizontal="center" vertical="center" wrapText="1" shrinkToFit="1"/>
    </xf>
    <xf numFmtId="0" fontId="2" fillId="5" borderId="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18" xfId="0" applyFont="1" applyFill="1" applyBorder="1" applyAlignment="1">
      <alignment horizontal="center" vertical="center" wrapText="1"/>
    </xf>
    <xf numFmtId="0" fontId="5" fillId="5" borderId="9" xfId="0" quotePrefix="1" applyFont="1" applyFill="1" applyBorder="1" applyAlignment="1">
      <alignment horizontal="center" vertical="center" wrapText="1" shrinkToFit="1"/>
    </xf>
    <xf numFmtId="0" fontId="5" fillId="5" borderId="14" xfId="0" quotePrefix="1" applyFont="1" applyFill="1" applyBorder="1" applyAlignment="1">
      <alignment horizontal="center" vertical="center" wrapText="1" shrinkToFit="1"/>
    </xf>
    <xf numFmtId="0" fontId="5" fillId="5" borderId="13" xfId="0" quotePrefix="1" applyFont="1" applyFill="1" applyBorder="1" applyAlignment="1">
      <alignment horizontal="center" vertical="center" wrapText="1" shrinkToFit="1"/>
    </xf>
    <xf numFmtId="0" fontId="43" fillId="0" borderId="6" xfId="0" applyFont="1" applyBorder="1" applyAlignment="1">
      <alignment horizontal="left" vertical="center" wrapText="1"/>
    </xf>
    <xf numFmtId="0" fontId="5" fillId="0" borderId="0" xfId="0" quotePrefix="1" applyFont="1" applyAlignment="1">
      <alignment horizontal="left" vertical="center" wrapText="1"/>
    </xf>
    <xf numFmtId="0" fontId="2" fillId="5" borderId="7" xfId="2" applyFont="1" applyFill="1" applyBorder="1" applyAlignment="1">
      <alignment horizontal="center" vertical="center"/>
    </xf>
    <xf numFmtId="3" fontId="6" fillId="0" borderId="10" xfId="0" applyNumberFormat="1" applyFont="1" applyFill="1" applyBorder="1" applyAlignment="1">
      <alignment horizontal="center" vertical="center" wrapText="1"/>
    </xf>
    <xf numFmtId="3" fontId="6" fillId="0" borderId="12" xfId="0" applyNumberFormat="1" applyFont="1" applyFill="1" applyBorder="1" applyAlignment="1">
      <alignment horizontal="center" vertical="center" wrapText="1"/>
    </xf>
    <xf numFmtId="3" fontId="3" fillId="0" borderId="10" xfId="0" applyNumberFormat="1" applyFont="1" applyFill="1" applyBorder="1" applyAlignment="1">
      <alignment horizontal="center" vertical="center" wrapText="1"/>
    </xf>
    <xf numFmtId="3" fontId="11" fillId="0" borderId="10" xfId="0" applyNumberFormat="1" applyFont="1" applyFill="1" applyBorder="1" applyAlignment="1">
      <alignment horizontal="center" vertical="center" wrapText="1"/>
    </xf>
    <xf numFmtId="3" fontId="6" fillId="0" borderId="10" xfId="0" applyNumberFormat="1" applyFont="1" applyFill="1" applyBorder="1" applyAlignment="1">
      <alignment horizontal="center" vertical="center"/>
    </xf>
    <xf numFmtId="3" fontId="10" fillId="0" borderId="10" xfId="0" applyNumberFormat="1" applyFont="1" applyFill="1" applyBorder="1" applyAlignment="1">
      <alignment horizontal="center" vertical="center" wrapText="1"/>
    </xf>
    <xf numFmtId="0" fontId="4" fillId="0" borderId="0" xfId="0" applyFont="1" applyAlignment="1">
      <alignment horizontal="center"/>
    </xf>
    <xf numFmtId="0" fontId="17" fillId="0" borderId="4" xfId="0" applyFont="1" applyFill="1" applyBorder="1" applyAlignment="1">
      <alignment horizontal="center"/>
    </xf>
    <xf numFmtId="3" fontId="7" fillId="0" borderId="11" xfId="0" applyNumberFormat="1" applyFont="1" applyFill="1" applyBorder="1" applyAlignment="1">
      <alignment horizontal="center" vertical="center" wrapText="1"/>
    </xf>
    <xf numFmtId="3" fontId="7" fillId="0" borderId="11" xfId="0" applyNumberFormat="1" applyFont="1" applyFill="1" applyBorder="1" applyAlignment="1">
      <alignment horizontal="center" vertical="center"/>
    </xf>
    <xf numFmtId="3" fontId="7" fillId="0" borderId="10" xfId="0" applyNumberFormat="1" applyFont="1" applyFill="1" applyBorder="1" applyAlignment="1">
      <alignment horizontal="center" vertical="center"/>
    </xf>
    <xf numFmtId="3" fontId="7" fillId="0" borderId="10" xfId="0" applyNumberFormat="1" applyFont="1" applyFill="1" applyBorder="1" applyAlignment="1">
      <alignment horizontal="center" vertical="center" wrapText="1"/>
    </xf>
    <xf numFmtId="3" fontId="14" fillId="0" borderId="10" xfId="0" applyNumberFormat="1" applyFont="1" applyFill="1" applyBorder="1" applyAlignment="1">
      <alignment horizontal="center" vertical="center" wrapText="1"/>
    </xf>
    <xf numFmtId="0" fontId="2" fillId="0" borderId="10" xfId="0" applyFont="1" applyBorder="1" applyAlignment="1">
      <alignment horizontal="center" vertical="center"/>
    </xf>
    <xf numFmtId="0" fontId="2" fillId="0" borderId="12" xfId="0" applyFont="1" applyBorder="1" applyAlignment="1">
      <alignment horizontal="center" vertical="center"/>
    </xf>
    <xf numFmtId="3" fontId="6" fillId="0" borderId="10" xfId="0" applyNumberFormat="1" applyFont="1" applyFill="1" applyBorder="1" applyAlignment="1">
      <alignment horizontal="center" vertical="center" textRotation="90" wrapText="1"/>
    </xf>
    <xf numFmtId="3" fontId="6" fillId="5" borderId="10" xfId="0" applyNumberFormat="1" applyFont="1" applyFill="1" applyBorder="1" applyAlignment="1">
      <alignment horizontal="center" vertical="center" wrapText="1"/>
    </xf>
  </cellXfs>
  <cellStyles count="9">
    <cellStyle name="Calculation 2" xfId="4" xr:uid="{8B98F7BE-C22E-49A0-8A6E-470147A5FA52}"/>
    <cellStyle name="Comma 2" xfId="5" xr:uid="{1C8B31F6-C5E6-456B-9E82-66434955F93C}"/>
    <cellStyle name="Hyperlink 2" xfId="6" xr:uid="{FD1B37FC-728F-4F7A-8CA5-24C9C02D0375}"/>
    <cellStyle name="Normal" xfId="0" builtinId="0"/>
    <cellStyle name="Normal 2" xfId="1" xr:uid="{00000000-0005-0000-0000-000003000000}"/>
    <cellStyle name="Normal 2 2" xfId="7" xr:uid="{55A6B530-2307-4742-9EF5-4A0BC50ABB24}"/>
    <cellStyle name="Normal 3" xfId="3" xr:uid="{A3FE772E-ABAA-4BB5-9055-913543D638DD}"/>
    <cellStyle name="Normal 4" xfId="2" xr:uid="{00000000-0005-0000-0000-000004000000}"/>
    <cellStyle name="Normal 4 2" xfId="8" xr:uid="{26815028-0161-4FCC-95E0-C89BC26C49B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140074</xdr:colOff>
      <xdr:row>2</xdr:row>
      <xdr:rowOff>8406</xdr:rowOff>
    </xdr:from>
    <xdr:to>
      <xdr:col>1</xdr:col>
      <xdr:colOff>1008530</xdr:colOff>
      <xdr:row>2</xdr:row>
      <xdr:rowOff>8406</xdr:rowOff>
    </xdr:to>
    <xdr:cxnSp macro="">
      <xdr:nvCxnSpPr>
        <xdr:cNvPr id="3" name="Straight Connector 2">
          <a:extLst>
            <a:ext uri="{FF2B5EF4-FFF2-40B4-BE49-F238E27FC236}">
              <a16:creationId xmlns:a16="http://schemas.microsoft.com/office/drawing/2014/main" id="{36FD1339-BF9E-4818-A4EF-B05D51ED91A9}"/>
            </a:ext>
          </a:extLst>
        </xdr:cNvPr>
        <xdr:cNvCxnSpPr/>
      </xdr:nvCxnSpPr>
      <xdr:spPr>
        <a:xfrm>
          <a:off x="699668" y="460844"/>
          <a:ext cx="86845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330572</xdr:colOff>
      <xdr:row>2</xdr:row>
      <xdr:rowOff>32218</xdr:rowOff>
    </xdr:from>
    <xdr:to>
      <xdr:col>1</xdr:col>
      <xdr:colOff>1199028</xdr:colOff>
      <xdr:row>2</xdr:row>
      <xdr:rowOff>32218</xdr:rowOff>
    </xdr:to>
    <xdr:cxnSp macro="">
      <xdr:nvCxnSpPr>
        <xdr:cNvPr id="3" name="Straight Connector 2">
          <a:extLst>
            <a:ext uri="{FF2B5EF4-FFF2-40B4-BE49-F238E27FC236}">
              <a16:creationId xmlns:a16="http://schemas.microsoft.com/office/drawing/2014/main" id="{5540D203-45BF-4F6E-B0FD-8F73ABE870BF}"/>
            </a:ext>
          </a:extLst>
        </xdr:cNvPr>
        <xdr:cNvCxnSpPr/>
      </xdr:nvCxnSpPr>
      <xdr:spPr>
        <a:xfrm>
          <a:off x="771103" y="484656"/>
          <a:ext cx="86845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652042</xdr:colOff>
      <xdr:row>2</xdr:row>
      <xdr:rowOff>8406</xdr:rowOff>
    </xdr:from>
    <xdr:to>
      <xdr:col>2</xdr:col>
      <xdr:colOff>67935</xdr:colOff>
      <xdr:row>2</xdr:row>
      <xdr:rowOff>8406</xdr:rowOff>
    </xdr:to>
    <xdr:cxnSp macro="">
      <xdr:nvCxnSpPr>
        <xdr:cNvPr id="2" name="Straight Connector 1">
          <a:extLst>
            <a:ext uri="{FF2B5EF4-FFF2-40B4-BE49-F238E27FC236}">
              <a16:creationId xmlns:a16="http://schemas.microsoft.com/office/drawing/2014/main" id="{E10E5B09-3F0A-4CA7-BD11-50EA54AB5834}"/>
            </a:ext>
          </a:extLst>
        </xdr:cNvPr>
        <xdr:cNvCxnSpPr/>
      </xdr:nvCxnSpPr>
      <xdr:spPr>
        <a:xfrm>
          <a:off x="997323" y="460844"/>
          <a:ext cx="86845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270"/>
  <sheetViews>
    <sheetView showZeros="0" topLeftCell="C1" zoomScale="68" zoomScaleNormal="68" workbookViewId="0">
      <selection activeCell="E8" sqref="E8"/>
    </sheetView>
  </sheetViews>
  <sheetFormatPr defaultColWidth="9" defaultRowHeight="17.25" x14ac:dyDescent="0.3"/>
  <cols>
    <col min="1" max="1" width="4.5" style="6" customWidth="1"/>
    <col min="2" max="2" width="19.625" style="2" customWidth="1"/>
    <col min="3" max="3" width="5.25" style="2" customWidth="1"/>
    <col min="4" max="4" width="6.5" style="29" customWidth="1"/>
    <col min="5" max="8" width="6.5" style="2" customWidth="1"/>
    <col min="9" max="10" width="5.75" style="2" customWidth="1"/>
    <col min="11" max="11" width="6.625" style="29" customWidth="1"/>
    <col min="12" max="14" width="6.625" style="2" customWidth="1"/>
    <col min="15" max="16" width="5.75" style="2" customWidth="1"/>
    <col min="17" max="17" width="5.25" style="2" customWidth="1"/>
    <col min="18" max="18" width="6.75" style="2" customWidth="1"/>
    <col min="19" max="19" width="8" style="29" customWidth="1"/>
    <col min="20" max="20" width="5.25" style="2" customWidth="1"/>
    <col min="21" max="22" width="3.75" style="2" customWidth="1"/>
    <col min="23" max="23" width="2.875" style="2" customWidth="1"/>
    <col min="24" max="24" width="5.25" style="2" customWidth="1"/>
    <col min="25" max="25" width="6.5" style="2" customWidth="1"/>
    <col min="26" max="26" width="7" style="29" customWidth="1"/>
    <col min="27" max="27" width="6.5" style="2" customWidth="1"/>
    <col min="28" max="30" width="4.5" style="2" customWidth="1"/>
    <col min="31" max="32" width="5.25" style="2" customWidth="1"/>
    <col min="33" max="33" width="5.25" style="344" customWidth="1"/>
    <col min="34" max="37" width="4.5" style="2" customWidth="1"/>
    <col min="38" max="38" width="5.25" style="2" customWidth="1"/>
    <col min="39" max="41" width="6.125" style="29" customWidth="1"/>
    <col min="42" max="42" width="7.375" style="29" customWidth="1"/>
    <col min="43" max="44" width="5.25" style="2" customWidth="1"/>
    <col min="45" max="45" width="19.25" style="3" customWidth="1"/>
    <col min="46" max="52" width="9" style="181"/>
    <col min="53" max="16384" width="9" style="69"/>
  </cols>
  <sheetData>
    <row r="1" spans="1:52" s="68" customFormat="1" x14ac:dyDescent="0.3">
      <c r="A1" s="439" t="s">
        <v>5</v>
      </c>
      <c r="B1" s="439"/>
      <c r="C1" s="439"/>
      <c r="D1" s="439"/>
      <c r="E1" s="439"/>
      <c r="F1" s="439"/>
      <c r="G1" s="439"/>
      <c r="H1" s="439"/>
      <c r="I1" s="439"/>
      <c r="J1" s="439"/>
      <c r="K1" s="439"/>
      <c r="L1" s="439"/>
      <c r="M1" s="439"/>
      <c r="N1" s="439"/>
      <c r="O1" s="439"/>
      <c r="P1" s="439"/>
      <c r="Q1" s="439"/>
      <c r="R1" s="439"/>
      <c r="S1" s="439"/>
      <c r="T1" s="439"/>
      <c r="U1" s="439"/>
      <c r="V1" s="439"/>
      <c r="W1" s="439"/>
      <c r="X1" s="439"/>
      <c r="Y1" s="439"/>
      <c r="Z1" s="439"/>
      <c r="AA1" s="439"/>
      <c r="AB1" s="439"/>
      <c r="AC1" s="439"/>
      <c r="AD1" s="439"/>
      <c r="AE1" s="439"/>
      <c r="AF1" s="439"/>
      <c r="AG1" s="439"/>
      <c r="AH1" s="439"/>
      <c r="AI1" s="439"/>
      <c r="AJ1" s="439"/>
      <c r="AK1" s="439"/>
      <c r="AL1" s="439"/>
      <c r="AM1" s="439"/>
      <c r="AN1" s="439"/>
      <c r="AO1" s="439"/>
      <c r="AP1" s="439"/>
      <c r="AQ1" s="439"/>
      <c r="AR1" s="439"/>
      <c r="AS1" s="439"/>
      <c r="AT1" s="181"/>
      <c r="AU1" s="181"/>
      <c r="AV1" s="181"/>
      <c r="AW1" s="181"/>
      <c r="AX1" s="181"/>
      <c r="AY1" s="181"/>
      <c r="AZ1" s="181"/>
    </row>
    <row r="2" spans="1:52" s="68" customFormat="1" ht="15.75" customHeight="1" x14ac:dyDescent="0.3">
      <c r="A2" s="440" t="s">
        <v>63</v>
      </c>
      <c r="B2" s="440"/>
      <c r="C2" s="440"/>
      <c r="D2" s="440"/>
      <c r="E2" s="440"/>
      <c r="F2" s="440"/>
      <c r="G2" s="440"/>
      <c r="H2" s="440"/>
      <c r="I2" s="440"/>
      <c r="J2" s="440"/>
      <c r="K2" s="440"/>
      <c r="L2" s="440"/>
      <c r="M2" s="440"/>
      <c r="N2" s="440"/>
      <c r="O2" s="440"/>
      <c r="P2" s="440"/>
      <c r="Q2" s="440"/>
      <c r="R2" s="440"/>
      <c r="S2" s="440"/>
      <c r="T2" s="440"/>
      <c r="U2" s="440"/>
      <c r="V2" s="440"/>
      <c r="W2" s="440"/>
      <c r="X2" s="440"/>
      <c r="Y2" s="440"/>
      <c r="Z2" s="440"/>
      <c r="AA2" s="440"/>
      <c r="AB2" s="440"/>
      <c r="AC2" s="440"/>
      <c r="AD2" s="440"/>
      <c r="AE2" s="440"/>
      <c r="AF2" s="440"/>
      <c r="AG2" s="440"/>
      <c r="AH2" s="440"/>
      <c r="AI2" s="440"/>
      <c r="AJ2" s="440"/>
      <c r="AK2" s="440"/>
      <c r="AL2" s="440"/>
      <c r="AM2" s="440"/>
      <c r="AN2" s="440"/>
      <c r="AO2" s="440"/>
      <c r="AP2" s="440"/>
      <c r="AQ2" s="440"/>
      <c r="AR2" s="440"/>
      <c r="AS2" s="440"/>
      <c r="AT2" s="181"/>
      <c r="AU2" s="181"/>
      <c r="AV2" s="181"/>
      <c r="AW2" s="181"/>
      <c r="AX2" s="181"/>
      <c r="AY2" s="181"/>
      <c r="AZ2" s="181"/>
    </row>
    <row r="3" spans="1:52" s="68" customFormat="1" ht="23.25" customHeight="1" x14ac:dyDescent="0.3">
      <c r="A3" s="441" t="s">
        <v>205</v>
      </c>
      <c r="B3" s="441"/>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c r="AG3" s="441"/>
      <c r="AH3" s="441"/>
      <c r="AI3" s="441"/>
      <c r="AJ3" s="441"/>
      <c r="AK3" s="441"/>
      <c r="AL3" s="441"/>
      <c r="AM3" s="441"/>
      <c r="AN3" s="441"/>
      <c r="AO3" s="441"/>
      <c r="AP3" s="441"/>
      <c r="AQ3" s="441"/>
      <c r="AR3" s="441"/>
      <c r="AS3" s="441"/>
      <c r="AT3" s="181"/>
      <c r="AU3" s="181"/>
      <c r="AV3" s="181"/>
      <c r="AW3" s="181"/>
      <c r="AX3" s="181"/>
      <c r="AY3" s="181"/>
      <c r="AZ3" s="181"/>
    </row>
    <row r="4" spans="1:52" s="68" customFormat="1" ht="8.25" customHeight="1" x14ac:dyDescent="0.3">
      <c r="A4" s="157"/>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337"/>
      <c r="AH4" s="157"/>
      <c r="AI4" s="157"/>
      <c r="AJ4" s="157"/>
      <c r="AK4" s="157"/>
      <c r="AL4" s="157"/>
      <c r="AM4" s="157"/>
      <c r="AN4" s="157"/>
      <c r="AO4" s="157"/>
      <c r="AP4" s="157"/>
      <c r="AQ4" s="157"/>
      <c r="AR4" s="157"/>
      <c r="AS4" s="157"/>
      <c r="AT4" s="181"/>
      <c r="AU4" s="181"/>
      <c r="AV4" s="181"/>
      <c r="AW4" s="181"/>
      <c r="AX4" s="181"/>
      <c r="AY4" s="181"/>
      <c r="AZ4" s="181"/>
    </row>
    <row r="5" spans="1:52" s="266" customFormat="1" ht="62.25" customHeight="1" x14ac:dyDescent="0.3">
      <c r="A5" s="412" t="s">
        <v>6</v>
      </c>
      <c r="B5" s="412" t="s">
        <v>0</v>
      </c>
      <c r="C5" s="421" t="s">
        <v>35</v>
      </c>
      <c r="D5" s="428" t="s">
        <v>209</v>
      </c>
      <c r="E5" s="429"/>
      <c r="F5" s="429"/>
      <c r="G5" s="429"/>
      <c r="H5" s="429"/>
      <c r="I5" s="429"/>
      <c r="J5" s="421" t="s">
        <v>35</v>
      </c>
      <c r="K5" s="442" t="s">
        <v>191</v>
      </c>
      <c r="L5" s="443"/>
      <c r="M5" s="443"/>
      <c r="N5" s="443"/>
      <c r="O5" s="443"/>
      <c r="P5" s="443"/>
      <c r="Q5" s="421" t="s">
        <v>35</v>
      </c>
      <c r="R5" s="424" t="s">
        <v>202</v>
      </c>
      <c r="S5" s="425"/>
      <c r="T5" s="425"/>
      <c r="U5" s="425"/>
      <c r="V5" s="425"/>
      <c r="W5" s="425"/>
      <c r="X5" s="421" t="s">
        <v>35</v>
      </c>
      <c r="Y5" s="426" t="s">
        <v>192</v>
      </c>
      <c r="Z5" s="427"/>
      <c r="AA5" s="427"/>
      <c r="AB5" s="427"/>
      <c r="AC5" s="427"/>
      <c r="AD5" s="427"/>
      <c r="AE5" s="421" t="s">
        <v>35</v>
      </c>
      <c r="AF5" s="444" t="s">
        <v>210</v>
      </c>
      <c r="AG5" s="445"/>
      <c r="AH5" s="445"/>
      <c r="AI5" s="445"/>
      <c r="AJ5" s="445"/>
      <c r="AK5" s="445"/>
      <c r="AL5" s="421" t="s">
        <v>35</v>
      </c>
      <c r="AM5" s="419" t="s">
        <v>193</v>
      </c>
      <c r="AN5" s="420"/>
      <c r="AO5" s="420"/>
      <c r="AP5" s="420"/>
      <c r="AQ5" s="420"/>
      <c r="AR5" s="420"/>
      <c r="AS5" s="415" t="s">
        <v>1</v>
      </c>
      <c r="AT5" s="265"/>
      <c r="AU5" s="265"/>
      <c r="AV5" s="265"/>
      <c r="AW5" s="265"/>
      <c r="AX5" s="265"/>
      <c r="AY5" s="265"/>
      <c r="AZ5" s="265"/>
    </row>
    <row r="6" spans="1:52" ht="27.75" customHeight="1" x14ac:dyDescent="0.3">
      <c r="A6" s="413"/>
      <c r="B6" s="413"/>
      <c r="C6" s="422"/>
      <c r="D6" s="418" t="s">
        <v>99</v>
      </c>
      <c r="E6" s="418"/>
      <c r="F6" s="418"/>
      <c r="G6" s="418"/>
      <c r="H6" s="418"/>
      <c r="I6" s="418"/>
      <c r="J6" s="422"/>
      <c r="K6" s="418" t="s">
        <v>99</v>
      </c>
      <c r="L6" s="418"/>
      <c r="M6" s="418"/>
      <c r="N6" s="418"/>
      <c r="O6" s="418"/>
      <c r="P6" s="418"/>
      <c r="Q6" s="422"/>
      <c r="R6" s="418" t="s">
        <v>99</v>
      </c>
      <c r="S6" s="418"/>
      <c r="T6" s="418"/>
      <c r="U6" s="418"/>
      <c r="V6" s="418"/>
      <c r="W6" s="418"/>
      <c r="X6" s="422"/>
      <c r="Y6" s="418" t="s">
        <v>99</v>
      </c>
      <c r="Z6" s="418"/>
      <c r="AA6" s="418"/>
      <c r="AB6" s="418"/>
      <c r="AC6" s="418"/>
      <c r="AD6" s="418"/>
      <c r="AE6" s="422"/>
      <c r="AF6" s="418" t="s">
        <v>99</v>
      </c>
      <c r="AG6" s="418"/>
      <c r="AH6" s="418"/>
      <c r="AI6" s="418"/>
      <c r="AJ6" s="418"/>
      <c r="AK6" s="418"/>
      <c r="AL6" s="422"/>
      <c r="AM6" s="418" t="s">
        <v>99</v>
      </c>
      <c r="AN6" s="418"/>
      <c r="AO6" s="418"/>
      <c r="AP6" s="418"/>
      <c r="AQ6" s="418"/>
      <c r="AR6" s="418"/>
      <c r="AS6" s="416"/>
    </row>
    <row r="7" spans="1:52" ht="26.25" customHeight="1" x14ac:dyDescent="0.3">
      <c r="A7" s="414"/>
      <c r="B7" s="414"/>
      <c r="C7" s="423"/>
      <c r="D7" s="77" t="s">
        <v>7</v>
      </c>
      <c r="E7" s="78" t="s">
        <v>8</v>
      </c>
      <c r="F7" s="76" t="s">
        <v>9</v>
      </c>
      <c r="G7" s="76" t="s">
        <v>4</v>
      </c>
      <c r="H7" s="76" t="s">
        <v>3</v>
      </c>
      <c r="I7" s="76" t="s">
        <v>10</v>
      </c>
      <c r="J7" s="423"/>
      <c r="K7" s="77" t="s">
        <v>7</v>
      </c>
      <c r="L7" s="78" t="s">
        <v>8</v>
      </c>
      <c r="M7" s="76" t="s">
        <v>9</v>
      </c>
      <c r="N7" s="76" t="s">
        <v>4</v>
      </c>
      <c r="O7" s="76" t="s">
        <v>3</v>
      </c>
      <c r="P7" s="76" t="s">
        <v>10</v>
      </c>
      <c r="Q7" s="423"/>
      <c r="R7" s="77" t="s">
        <v>7</v>
      </c>
      <c r="S7" s="129" t="s">
        <v>8</v>
      </c>
      <c r="T7" s="76" t="s">
        <v>9</v>
      </c>
      <c r="U7" s="76" t="s">
        <v>4</v>
      </c>
      <c r="V7" s="76" t="s">
        <v>3</v>
      </c>
      <c r="W7" s="76" t="s">
        <v>10</v>
      </c>
      <c r="X7" s="423"/>
      <c r="Y7" s="77" t="s">
        <v>7</v>
      </c>
      <c r="Z7" s="78" t="s">
        <v>8</v>
      </c>
      <c r="AA7" s="76" t="s">
        <v>9</v>
      </c>
      <c r="AB7" s="76" t="s">
        <v>4</v>
      </c>
      <c r="AC7" s="76" t="s">
        <v>3</v>
      </c>
      <c r="AD7" s="76" t="s">
        <v>10</v>
      </c>
      <c r="AE7" s="423"/>
      <c r="AF7" s="77" t="s">
        <v>7</v>
      </c>
      <c r="AG7" s="338" t="s">
        <v>8</v>
      </c>
      <c r="AH7" s="76" t="s">
        <v>9</v>
      </c>
      <c r="AI7" s="76" t="s">
        <v>4</v>
      </c>
      <c r="AJ7" s="76" t="s">
        <v>3</v>
      </c>
      <c r="AK7" s="76" t="s">
        <v>10</v>
      </c>
      <c r="AL7" s="423"/>
      <c r="AM7" s="179" t="s">
        <v>7</v>
      </c>
      <c r="AN7" s="129" t="s">
        <v>8</v>
      </c>
      <c r="AO7" s="180" t="s">
        <v>9</v>
      </c>
      <c r="AP7" s="180" t="s">
        <v>4</v>
      </c>
      <c r="AQ7" s="76" t="s">
        <v>3</v>
      </c>
      <c r="AR7" s="76" t="s">
        <v>10</v>
      </c>
      <c r="AS7" s="417"/>
    </row>
    <row r="8" spans="1:52" ht="29.25" customHeight="1" x14ac:dyDescent="0.3">
      <c r="A8" s="151">
        <v>1</v>
      </c>
      <c r="B8" s="152" t="s">
        <v>11</v>
      </c>
      <c r="C8" s="80">
        <f t="shared" ref="C8:C33" si="0">SUM(D8:I8)</f>
        <v>43</v>
      </c>
      <c r="D8" s="81">
        <v>3</v>
      </c>
      <c r="E8" s="81">
        <v>38</v>
      </c>
      <c r="F8" s="81">
        <v>1</v>
      </c>
      <c r="G8" s="81">
        <v>1</v>
      </c>
      <c r="H8" s="81">
        <v>0</v>
      </c>
      <c r="I8" s="81">
        <v>0</v>
      </c>
      <c r="J8" s="80">
        <f t="shared" ref="J8:J33" si="1">SUM(K8:P8)</f>
        <v>38</v>
      </c>
      <c r="K8" s="81">
        <v>3</v>
      </c>
      <c r="L8" s="326">
        <v>33</v>
      </c>
      <c r="M8" s="81">
        <v>1</v>
      </c>
      <c r="N8" s="81">
        <v>1</v>
      </c>
      <c r="O8" s="81"/>
      <c r="P8" s="81"/>
      <c r="Q8" s="80">
        <f>SUM(R8:W8)</f>
        <v>2</v>
      </c>
      <c r="R8" s="81"/>
      <c r="S8" s="198">
        <v>2</v>
      </c>
      <c r="T8" s="81"/>
      <c r="U8" s="81"/>
      <c r="V8" s="81"/>
      <c r="W8" s="81"/>
      <c r="X8" s="80">
        <f>Y8+Z8+AA8+AB8+AC8+AD8</f>
        <v>2</v>
      </c>
      <c r="Y8" s="81">
        <v>0</v>
      </c>
      <c r="Z8" s="81">
        <v>2</v>
      </c>
      <c r="AA8" s="81">
        <v>0</v>
      </c>
      <c r="AB8" s="81">
        <v>0</v>
      </c>
      <c r="AC8" s="81">
        <v>0</v>
      </c>
      <c r="AD8" s="81"/>
      <c r="AE8" s="80">
        <f>AF8+AG8+AH8+AI8+AJ8+AK8</f>
        <v>-1</v>
      </c>
      <c r="AF8" s="81">
        <v>0</v>
      </c>
      <c r="AG8" s="339">
        <v>-1</v>
      </c>
      <c r="AH8" s="81">
        <v>0</v>
      </c>
      <c r="AI8" s="81">
        <v>0</v>
      </c>
      <c r="AJ8" s="81">
        <v>0</v>
      </c>
      <c r="AK8" s="81"/>
      <c r="AL8" s="80">
        <f>AM8+AN8+AO8+AP8+AQ8+AR8</f>
        <v>0</v>
      </c>
      <c r="AM8" s="172">
        <f>M51</f>
        <v>0</v>
      </c>
      <c r="AN8" s="172"/>
      <c r="AO8" s="172"/>
      <c r="AP8" s="172"/>
      <c r="AQ8" s="172"/>
      <c r="AR8" s="172"/>
      <c r="AS8" s="156" t="s">
        <v>171</v>
      </c>
      <c r="AT8" s="267">
        <v>1</v>
      </c>
    </row>
    <row r="9" spans="1:52" ht="29.25" customHeight="1" x14ac:dyDescent="0.3">
      <c r="A9" s="4">
        <v>2</v>
      </c>
      <c r="B9" s="153" t="s">
        <v>12</v>
      </c>
      <c r="C9" s="80">
        <f t="shared" si="0"/>
        <v>31</v>
      </c>
      <c r="D9" s="81">
        <v>3</v>
      </c>
      <c r="E9" s="81">
        <v>26</v>
      </c>
      <c r="F9" s="81">
        <v>1</v>
      </c>
      <c r="G9" s="81">
        <v>1</v>
      </c>
      <c r="H9" s="81">
        <v>0</v>
      </c>
      <c r="I9" s="81">
        <v>0</v>
      </c>
      <c r="J9" s="80">
        <f t="shared" si="1"/>
        <v>28</v>
      </c>
      <c r="K9" s="112">
        <v>2</v>
      </c>
      <c r="L9" s="327">
        <v>24</v>
      </c>
      <c r="M9" s="111">
        <v>1</v>
      </c>
      <c r="N9" s="111">
        <v>1</v>
      </c>
      <c r="O9" s="111"/>
      <c r="P9" s="111"/>
      <c r="Q9" s="80">
        <f t="shared" ref="Q9:Q32" si="2">SUM(R9:W9)</f>
        <v>1</v>
      </c>
      <c r="R9" s="111"/>
      <c r="S9" s="112">
        <v>1</v>
      </c>
      <c r="T9" s="111"/>
      <c r="U9" s="111"/>
      <c r="V9" s="111"/>
      <c r="W9" s="111"/>
      <c r="X9" s="80">
        <f t="shared" ref="X9:X32" si="3">Y9+Z9+AA9+AB9+AC9+AD9</f>
        <v>1</v>
      </c>
      <c r="Y9" s="81">
        <v>0</v>
      </c>
      <c r="Z9" s="81">
        <v>1</v>
      </c>
      <c r="AA9" s="81">
        <v>0</v>
      </c>
      <c r="AB9" s="81">
        <v>0</v>
      </c>
      <c r="AC9" s="81">
        <v>0</v>
      </c>
      <c r="AD9" s="81"/>
      <c r="AE9" s="80">
        <f t="shared" ref="AE9:AE33" si="4">AF9+AG9+AH9+AI9+AJ9+AK9</f>
        <v>0</v>
      </c>
      <c r="AF9" s="81">
        <v>0</v>
      </c>
      <c r="AG9" s="339"/>
      <c r="AH9" s="81">
        <v>0</v>
      </c>
      <c r="AI9" s="81">
        <v>0</v>
      </c>
      <c r="AJ9" s="81">
        <v>0</v>
      </c>
      <c r="AK9" s="81"/>
      <c r="AL9" s="80">
        <f t="shared" ref="AL9:AL33" si="5">AM9+AN9+AO9+AP9+AQ9+AR9</f>
        <v>0</v>
      </c>
      <c r="AM9" s="172"/>
      <c r="AN9" s="172"/>
      <c r="AO9" s="172"/>
      <c r="AP9" s="172"/>
      <c r="AQ9" s="172"/>
      <c r="AR9" s="172"/>
      <c r="AS9" s="156"/>
      <c r="AT9" s="181">
        <v>1</v>
      </c>
    </row>
    <row r="10" spans="1:52" ht="29.25" customHeight="1" x14ac:dyDescent="0.3">
      <c r="A10" s="4">
        <v>3</v>
      </c>
      <c r="B10" s="5" t="s">
        <v>13</v>
      </c>
      <c r="C10" s="80">
        <f t="shared" si="0"/>
        <v>23</v>
      </c>
      <c r="D10" s="81">
        <v>2</v>
      </c>
      <c r="E10" s="81">
        <v>19</v>
      </c>
      <c r="F10" s="81">
        <v>1</v>
      </c>
      <c r="G10" s="81">
        <v>1</v>
      </c>
      <c r="H10" s="81">
        <v>0</v>
      </c>
      <c r="I10" s="81">
        <v>0</v>
      </c>
      <c r="J10" s="80">
        <f t="shared" si="1"/>
        <v>22</v>
      </c>
      <c r="K10" s="112">
        <v>2</v>
      </c>
      <c r="L10" s="327">
        <v>18</v>
      </c>
      <c r="M10" s="111">
        <v>1</v>
      </c>
      <c r="N10" s="111">
        <v>1</v>
      </c>
      <c r="O10" s="111"/>
      <c r="P10" s="111"/>
      <c r="Q10" s="80">
        <f t="shared" si="2"/>
        <v>0</v>
      </c>
      <c r="R10" s="111"/>
      <c r="S10" s="112"/>
      <c r="T10" s="111"/>
      <c r="U10" s="111"/>
      <c r="V10" s="111"/>
      <c r="W10" s="111"/>
      <c r="X10" s="80">
        <f t="shared" si="3"/>
        <v>1</v>
      </c>
      <c r="Y10" s="81">
        <v>0</v>
      </c>
      <c r="Z10" s="81">
        <v>1</v>
      </c>
      <c r="AA10" s="81">
        <v>0</v>
      </c>
      <c r="AB10" s="81">
        <v>0</v>
      </c>
      <c r="AC10" s="81">
        <v>0</v>
      </c>
      <c r="AD10" s="81"/>
      <c r="AE10" s="80">
        <f t="shared" si="4"/>
        <v>0</v>
      </c>
      <c r="AF10" s="81">
        <v>0</v>
      </c>
      <c r="AG10" s="339"/>
      <c r="AH10" s="81">
        <v>0</v>
      </c>
      <c r="AI10" s="81">
        <v>0</v>
      </c>
      <c r="AJ10" s="81">
        <v>0</v>
      </c>
      <c r="AK10" s="81"/>
      <c r="AL10" s="80">
        <f t="shared" si="5"/>
        <v>0</v>
      </c>
      <c r="AM10" s="172"/>
      <c r="AN10" s="172"/>
      <c r="AO10" s="172"/>
      <c r="AP10" s="172"/>
      <c r="AQ10" s="172"/>
      <c r="AR10" s="172"/>
      <c r="AS10" s="156" t="s">
        <v>172</v>
      </c>
    </row>
    <row r="11" spans="1:52" ht="29.25" customHeight="1" x14ac:dyDescent="0.3">
      <c r="A11" s="4">
        <v>4</v>
      </c>
      <c r="B11" s="5" t="s">
        <v>14</v>
      </c>
      <c r="C11" s="80">
        <f t="shared" si="0"/>
        <v>36</v>
      </c>
      <c r="D11" s="81">
        <v>3</v>
      </c>
      <c r="E11" s="81">
        <v>31</v>
      </c>
      <c r="F11" s="81">
        <v>1</v>
      </c>
      <c r="G11" s="81">
        <v>1</v>
      </c>
      <c r="H11" s="81">
        <v>0</v>
      </c>
      <c r="I11" s="81">
        <v>0</v>
      </c>
      <c r="J11" s="80">
        <f t="shared" si="1"/>
        <v>35</v>
      </c>
      <c r="K11" s="112">
        <v>3</v>
      </c>
      <c r="L11" s="327">
        <v>30</v>
      </c>
      <c r="M11" s="111">
        <v>1</v>
      </c>
      <c r="N11" s="111">
        <v>1</v>
      </c>
      <c r="O11" s="111"/>
      <c r="P11" s="111"/>
      <c r="Q11" s="80">
        <f t="shared" si="2"/>
        <v>1</v>
      </c>
      <c r="R11" s="111"/>
      <c r="S11" s="112">
        <v>1</v>
      </c>
      <c r="T11" s="111"/>
      <c r="U11" s="111"/>
      <c r="V11" s="111"/>
      <c r="W11" s="111"/>
      <c r="X11" s="80">
        <f t="shared" si="3"/>
        <v>1</v>
      </c>
      <c r="Y11" s="81">
        <v>0</v>
      </c>
      <c r="Z11" s="81">
        <v>1</v>
      </c>
      <c r="AA11" s="81">
        <v>0</v>
      </c>
      <c r="AB11" s="81">
        <v>0</v>
      </c>
      <c r="AC11" s="81">
        <v>0</v>
      </c>
      <c r="AD11" s="81"/>
      <c r="AE11" s="80">
        <f t="shared" si="4"/>
        <v>-1</v>
      </c>
      <c r="AF11" s="81">
        <v>0</v>
      </c>
      <c r="AG11" s="339">
        <v>-1</v>
      </c>
      <c r="AH11" s="81">
        <v>0</v>
      </c>
      <c r="AI11" s="81">
        <v>0</v>
      </c>
      <c r="AJ11" s="81">
        <v>0</v>
      </c>
      <c r="AK11" s="81"/>
      <c r="AL11" s="80">
        <f t="shared" si="5"/>
        <v>0</v>
      </c>
      <c r="AM11" s="172"/>
      <c r="AN11" s="172"/>
      <c r="AO11" s="172"/>
      <c r="AP11" s="172"/>
      <c r="AQ11" s="172"/>
      <c r="AR11" s="172"/>
      <c r="AS11" s="156" t="s">
        <v>171</v>
      </c>
      <c r="AT11" s="181">
        <v>1</v>
      </c>
    </row>
    <row r="12" spans="1:52" ht="29.25" customHeight="1" x14ac:dyDescent="0.3">
      <c r="A12" s="4">
        <v>5</v>
      </c>
      <c r="B12" s="5" t="s">
        <v>15</v>
      </c>
      <c r="C12" s="80">
        <f t="shared" si="0"/>
        <v>24</v>
      </c>
      <c r="D12" s="81">
        <v>3</v>
      </c>
      <c r="E12" s="81">
        <v>19</v>
      </c>
      <c r="F12" s="81">
        <v>1</v>
      </c>
      <c r="G12" s="81">
        <v>1</v>
      </c>
      <c r="H12" s="81">
        <v>0</v>
      </c>
      <c r="I12" s="81">
        <v>0</v>
      </c>
      <c r="J12" s="80">
        <f t="shared" si="1"/>
        <v>24</v>
      </c>
      <c r="K12" s="112">
        <v>3</v>
      </c>
      <c r="L12" s="328">
        <v>19</v>
      </c>
      <c r="M12" s="111">
        <v>1</v>
      </c>
      <c r="N12" s="111">
        <v>1</v>
      </c>
      <c r="O12" s="111"/>
      <c r="P12" s="111"/>
      <c r="Q12" s="80">
        <f t="shared" si="2"/>
        <v>1</v>
      </c>
      <c r="R12" s="111"/>
      <c r="S12" s="112">
        <v>1</v>
      </c>
      <c r="T12" s="111"/>
      <c r="U12" s="111"/>
      <c r="V12" s="111"/>
      <c r="W12" s="111"/>
      <c r="X12" s="80">
        <f t="shared" si="3"/>
        <v>0</v>
      </c>
      <c r="Y12" s="81">
        <v>0</v>
      </c>
      <c r="Z12" s="81"/>
      <c r="AA12" s="81">
        <v>0</v>
      </c>
      <c r="AB12" s="81">
        <v>0</v>
      </c>
      <c r="AC12" s="81">
        <v>0</v>
      </c>
      <c r="AD12" s="81"/>
      <c r="AE12" s="80">
        <f t="shared" si="4"/>
        <v>-1</v>
      </c>
      <c r="AF12" s="81">
        <v>0</v>
      </c>
      <c r="AG12" s="339">
        <v>-1</v>
      </c>
      <c r="AH12" s="81">
        <v>0</v>
      </c>
      <c r="AI12" s="81">
        <v>0</v>
      </c>
      <c r="AJ12" s="81">
        <v>0</v>
      </c>
      <c r="AK12" s="81"/>
      <c r="AL12" s="80">
        <f t="shared" si="5"/>
        <v>0</v>
      </c>
      <c r="AM12" s="172"/>
      <c r="AN12" s="172"/>
      <c r="AO12" s="172"/>
      <c r="AP12" s="172"/>
      <c r="AQ12" s="172"/>
      <c r="AR12" s="172"/>
      <c r="AS12" s="156" t="s">
        <v>171</v>
      </c>
      <c r="AT12" s="181">
        <v>1</v>
      </c>
    </row>
    <row r="13" spans="1:52" ht="29.25" customHeight="1" x14ac:dyDescent="0.3">
      <c r="A13" s="4">
        <v>6</v>
      </c>
      <c r="B13" s="154" t="s">
        <v>16</v>
      </c>
      <c r="C13" s="80">
        <f t="shared" si="0"/>
        <v>29</v>
      </c>
      <c r="D13" s="81">
        <v>3</v>
      </c>
      <c r="E13" s="81">
        <v>24</v>
      </c>
      <c r="F13" s="81">
        <v>1</v>
      </c>
      <c r="G13" s="81">
        <v>1</v>
      </c>
      <c r="H13" s="81">
        <v>0</v>
      </c>
      <c r="I13" s="81">
        <v>0</v>
      </c>
      <c r="J13" s="80">
        <f t="shared" si="1"/>
        <v>28</v>
      </c>
      <c r="K13" s="112">
        <v>3</v>
      </c>
      <c r="L13" s="327">
        <v>23</v>
      </c>
      <c r="M13" s="111">
        <v>1</v>
      </c>
      <c r="N13" s="111">
        <v>1</v>
      </c>
      <c r="O13" s="111"/>
      <c r="P13" s="111"/>
      <c r="Q13" s="80">
        <f t="shared" si="2"/>
        <v>0</v>
      </c>
      <c r="R13" s="111"/>
      <c r="S13" s="173"/>
      <c r="T13" s="111"/>
      <c r="U13" s="111"/>
      <c r="V13" s="111"/>
      <c r="W13" s="111"/>
      <c r="X13" s="80">
        <f t="shared" si="3"/>
        <v>1</v>
      </c>
      <c r="Y13" s="81">
        <v>0</v>
      </c>
      <c r="Z13" s="81">
        <v>1</v>
      </c>
      <c r="AA13" s="81">
        <v>0</v>
      </c>
      <c r="AB13" s="81">
        <v>0</v>
      </c>
      <c r="AC13" s="81">
        <v>0</v>
      </c>
      <c r="AD13" s="81"/>
      <c r="AE13" s="80">
        <f t="shared" si="4"/>
        <v>0</v>
      </c>
      <c r="AF13" s="81">
        <v>0</v>
      </c>
      <c r="AG13" s="339"/>
      <c r="AH13" s="81">
        <v>0</v>
      </c>
      <c r="AI13" s="81">
        <v>0</v>
      </c>
      <c r="AJ13" s="81">
        <v>0</v>
      </c>
      <c r="AK13" s="81"/>
      <c r="AL13" s="80">
        <f t="shared" si="5"/>
        <v>0</v>
      </c>
      <c r="AM13" s="172"/>
      <c r="AN13" s="172"/>
      <c r="AO13" s="172"/>
      <c r="AP13" s="172"/>
      <c r="AQ13" s="172"/>
      <c r="AR13" s="172"/>
      <c r="AS13" s="156" t="s">
        <v>172</v>
      </c>
    </row>
    <row r="14" spans="1:52" ht="29.25" customHeight="1" x14ac:dyDescent="0.3">
      <c r="A14" s="4">
        <v>7</v>
      </c>
      <c r="B14" s="5" t="s">
        <v>17</v>
      </c>
      <c r="C14" s="80">
        <f t="shared" si="0"/>
        <v>25</v>
      </c>
      <c r="D14" s="81">
        <v>2</v>
      </c>
      <c r="E14" s="81">
        <v>19</v>
      </c>
      <c r="F14" s="81">
        <v>1</v>
      </c>
      <c r="G14" s="81">
        <v>1</v>
      </c>
      <c r="H14" s="81">
        <v>1</v>
      </c>
      <c r="I14" s="81">
        <v>1</v>
      </c>
      <c r="J14" s="80">
        <f t="shared" si="1"/>
        <v>23</v>
      </c>
      <c r="K14" s="112">
        <v>2</v>
      </c>
      <c r="L14" s="327">
        <v>17</v>
      </c>
      <c r="M14" s="111">
        <v>1</v>
      </c>
      <c r="N14" s="111">
        <v>1</v>
      </c>
      <c r="O14" s="111">
        <v>1</v>
      </c>
      <c r="P14" s="111">
        <v>1</v>
      </c>
      <c r="Q14" s="80">
        <f t="shared" si="2"/>
        <v>1</v>
      </c>
      <c r="R14" s="111"/>
      <c r="S14" s="112">
        <v>1</v>
      </c>
      <c r="T14" s="111"/>
      <c r="U14" s="111"/>
      <c r="V14" s="111"/>
      <c r="W14" s="111"/>
      <c r="X14" s="80">
        <f t="shared" si="3"/>
        <v>1</v>
      </c>
      <c r="Y14" s="81">
        <v>0</v>
      </c>
      <c r="Z14" s="81">
        <v>1</v>
      </c>
      <c r="AA14" s="81">
        <v>0</v>
      </c>
      <c r="AB14" s="81">
        <v>0</v>
      </c>
      <c r="AC14" s="81">
        <v>0</v>
      </c>
      <c r="AD14" s="81"/>
      <c r="AE14" s="80">
        <f t="shared" si="4"/>
        <v>0</v>
      </c>
      <c r="AF14" s="81">
        <v>0</v>
      </c>
      <c r="AG14" s="339"/>
      <c r="AH14" s="81">
        <v>0</v>
      </c>
      <c r="AI14" s="81">
        <v>0</v>
      </c>
      <c r="AJ14" s="81">
        <v>0</v>
      </c>
      <c r="AK14" s="81"/>
      <c r="AL14" s="80">
        <f t="shared" si="5"/>
        <v>0</v>
      </c>
      <c r="AM14" s="172"/>
      <c r="AN14" s="172"/>
      <c r="AO14" s="172"/>
      <c r="AP14" s="172"/>
      <c r="AQ14" s="172"/>
      <c r="AR14" s="172"/>
      <c r="AS14" s="156" t="s">
        <v>172</v>
      </c>
    </row>
    <row r="15" spans="1:52" ht="29.25" customHeight="1" x14ac:dyDescent="0.3">
      <c r="A15" s="4">
        <v>8</v>
      </c>
      <c r="B15" s="5" t="s">
        <v>18</v>
      </c>
      <c r="C15" s="80">
        <f t="shared" si="0"/>
        <v>37</v>
      </c>
      <c r="D15" s="81">
        <v>3</v>
      </c>
      <c r="E15" s="81">
        <v>32</v>
      </c>
      <c r="F15" s="81">
        <v>1</v>
      </c>
      <c r="G15" s="81">
        <v>1</v>
      </c>
      <c r="H15" s="81">
        <v>0</v>
      </c>
      <c r="I15" s="81">
        <v>0</v>
      </c>
      <c r="J15" s="80">
        <f t="shared" si="1"/>
        <v>35</v>
      </c>
      <c r="K15" s="112">
        <v>3</v>
      </c>
      <c r="L15" s="328">
        <v>30</v>
      </c>
      <c r="M15" s="111">
        <v>1</v>
      </c>
      <c r="N15" s="111">
        <v>1</v>
      </c>
      <c r="O15" s="111"/>
      <c r="P15" s="111"/>
      <c r="Q15" s="80">
        <f t="shared" si="2"/>
        <v>0</v>
      </c>
      <c r="R15" s="111"/>
      <c r="S15" s="112"/>
      <c r="T15" s="111"/>
      <c r="U15" s="111"/>
      <c r="V15" s="111"/>
      <c r="W15" s="111"/>
      <c r="X15" s="80">
        <f t="shared" si="3"/>
        <v>2</v>
      </c>
      <c r="Y15" s="81">
        <v>0</v>
      </c>
      <c r="Z15" s="81">
        <v>2</v>
      </c>
      <c r="AA15" s="81">
        <v>0</v>
      </c>
      <c r="AB15" s="81">
        <v>0</v>
      </c>
      <c r="AC15" s="81">
        <v>0</v>
      </c>
      <c r="AD15" s="81"/>
      <c r="AE15" s="80">
        <f t="shared" si="4"/>
        <v>-1</v>
      </c>
      <c r="AF15" s="81">
        <v>0</v>
      </c>
      <c r="AG15" s="339">
        <v>-1</v>
      </c>
      <c r="AH15" s="81">
        <v>0</v>
      </c>
      <c r="AI15" s="81">
        <v>0</v>
      </c>
      <c r="AJ15" s="81">
        <v>0</v>
      </c>
      <c r="AK15" s="81"/>
      <c r="AL15" s="80">
        <f t="shared" si="5"/>
        <v>0</v>
      </c>
      <c r="AM15" s="172"/>
      <c r="AN15" s="172"/>
      <c r="AO15" s="172"/>
      <c r="AP15" s="172"/>
      <c r="AQ15" s="172"/>
      <c r="AR15" s="172"/>
      <c r="AS15" s="156" t="s">
        <v>171</v>
      </c>
      <c r="AT15" s="181">
        <v>1</v>
      </c>
    </row>
    <row r="16" spans="1:52" ht="29.25" customHeight="1" x14ac:dyDescent="0.3">
      <c r="A16" s="4">
        <v>9</v>
      </c>
      <c r="B16" s="5" t="s">
        <v>19</v>
      </c>
      <c r="C16" s="80">
        <f t="shared" si="0"/>
        <v>26</v>
      </c>
      <c r="D16" s="81">
        <v>3</v>
      </c>
      <c r="E16" s="81">
        <v>21</v>
      </c>
      <c r="F16" s="81">
        <v>1</v>
      </c>
      <c r="G16" s="81">
        <v>1</v>
      </c>
      <c r="H16" s="81">
        <v>0</v>
      </c>
      <c r="I16" s="81">
        <v>0</v>
      </c>
      <c r="J16" s="80">
        <f t="shared" si="1"/>
        <v>22</v>
      </c>
      <c r="K16" s="112">
        <v>3</v>
      </c>
      <c r="L16" s="327">
        <v>17</v>
      </c>
      <c r="M16" s="111">
        <v>1</v>
      </c>
      <c r="N16" s="111">
        <v>1</v>
      </c>
      <c r="O16" s="111"/>
      <c r="P16" s="111"/>
      <c r="Q16" s="80">
        <f t="shared" si="2"/>
        <v>3</v>
      </c>
      <c r="R16" s="111"/>
      <c r="S16" s="112">
        <v>3</v>
      </c>
      <c r="T16" s="111"/>
      <c r="U16" s="111"/>
      <c r="V16" s="111"/>
      <c r="W16" s="111"/>
      <c r="X16" s="80">
        <f t="shared" si="3"/>
        <v>1</v>
      </c>
      <c r="Y16" s="81">
        <v>0</v>
      </c>
      <c r="Z16" s="81">
        <v>1</v>
      </c>
      <c r="AA16" s="81">
        <v>0</v>
      </c>
      <c r="AB16" s="81">
        <v>0</v>
      </c>
      <c r="AC16" s="81">
        <v>0</v>
      </c>
      <c r="AD16" s="81"/>
      <c r="AE16" s="80">
        <f t="shared" si="4"/>
        <v>0</v>
      </c>
      <c r="AF16" s="81">
        <v>0</v>
      </c>
      <c r="AG16" s="340"/>
      <c r="AH16" s="81">
        <v>0</v>
      </c>
      <c r="AI16" s="81">
        <v>0</v>
      </c>
      <c r="AJ16" s="81">
        <v>0</v>
      </c>
      <c r="AK16" s="81"/>
      <c r="AL16" s="80">
        <f t="shared" si="5"/>
        <v>0</v>
      </c>
      <c r="AM16" s="172"/>
      <c r="AN16" s="172"/>
      <c r="AO16" s="172"/>
      <c r="AP16" s="172"/>
      <c r="AQ16" s="172"/>
      <c r="AR16" s="172"/>
      <c r="AS16" s="156" t="s">
        <v>212</v>
      </c>
      <c r="AT16" s="181">
        <v>1</v>
      </c>
    </row>
    <row r="17" spans="1:46" ht="29.25" customHeight="1" x14ac:dyDescent="0.3">
      <c r="A17" s="4">
        <v>10</v>
      </c>
      <c r="B17" s="5" t="s">
        <v>20</v>
      </c>
      <c r="C17" s="80">
        <f t="shared" si="0"/>
        <v>48</v>
      </c>
      <c r="D17" s="81">
        <v>3</v>
      </c>
      <c r="E17" s="81">
        <v>43</v>
      </c>
      <c r="F17" s="81">
        <v>1</v>
      </c>
      <c r="G17" s="81">
        <v>1</v>
      </c>
      <c r="H17" s="81">
        <v>0</v>
      </c>
      <c r="I17" s="81">
        <v>0</v>
      </c>
      <c r="J17" s="80">
        <f t="shared" si="1"/>
        <v>43</v>
      </c>
      <c r="K17" s="112">
        <v>3</v>
      </c>
      <c r="L17" s="327">
        <v>39</v>
      </c>
      <c r="M17" s="111"/>
      <c r="N17" s="111">
        <v>1</v>
      </c>
      <c r="O17" s="111"/>
      <c r="P17" s="111"/>
      <c r="Q17" s="80">
        <f t="shared" si="2"/>
        <v>2</v>
      </c>
      <c r="R17" s="111"/>
      <c r="S17" s="112">
        <v>2</v>
      </c>
      <c r="T17" s="111"/>
      <c r="U17" s="111"/>
      <c r="V17" s="111"/>
      <c r="W17" s="111"/>
      <c r="X17" s="80">
        <f t="shared" si="3"/>
        <v>3</v>
      </c>
      <c r="Y17" s="81">
        <v>0</v>
      </c>
      <c r="Z17" s="81">
        <v>2</v>
      </c>
      <c r="AA17" s="81">
        <v>1</v>
      </c>
      <c r="AB17" s="81">
        <v>0</v>
      </c>
      <c r="AC17" s="81">
        <v>0</v>
      </c>
      <c r="AD17" s="81"/>
      <c r="AE17" s="80">
        <f t="shared" si="4"/>
        <v>-1</v>
      </c>
      <c r="AF17" s="81">
        <v>0</v>
      </c>
      <c r="AG17" s="339">
        <v>-1</v>
      </c>
      <c r="AH17" s="81">
        <v>0</v>
      </c>
      <c r="AI17" s="81">
        <v>0</v>
      </c>
      <c r="AJ17" s="81">
        <v>0</v>
      </c>
      <c r="AK17" s="81"/>
      <c r="AL17" s="80">
        <f t="shared" si="5"/>
        <v>0</v>
      </c>
      <c r="AM17" s="172"/>
      <c r="AN17" s="172"/>
      <c r="AO17" s="172"/>
      <c r="AP17" s="172"/>
      <c r="AQ17" s="172"/>
      <c r="AR17" s="172"/>
      <c r="AS17" s="156" t="s">
        <v>171</v>
      </c>
      <c r="AT17" s="181">
        <v>1</v>
      </c>
    </row>
    <row r="18" spans="1:46" ht="29.25" customHeight="1" x14ac:dyDescent="0.3">
      <c r="A18" s="4">
        <v>11</v>
      </c>
      <c r="B18" s="153" t="s">
        <v>21</v>
      </c>
      <c r="C18" s="80">
        <f t="shared" si="0"/>
        <v>26</v>
      </c>
      <c r="D18" s="81">
        <v>3</v>
      </c>
      <c r="E18" s="81">
        <v>21</v>
      </c>
      <c r="F18" s="81">
        <v>1</v>
      </c>
      <c r="G18" s="81">
        <v>1</v>
      </c>
      <c r="H18" s="81">
        <v>0</v>
      </c>
      <c r="I18" s="81">
        <v>0</v>
      </c>
      <c r="J18" s="80">
        <f t="shared" si="1"/>
        <v>25</v>
      </c>
      <c r="K18" s="112">
        <v>3</v>
      </c>
      <c r="L18" s="327">
        <v>20</v>
      </c>
      <c r="M18" s="111">
        <v>1</v>
      </c>
      <c r="N18" s="111">
        <v>1</v>
      </c>
      <c r="O18" s="111"/>
      <c r="P18" s="111"/>
      <c r="Q18" s="80">
        <f t="shared" si="2"/>
        <v>1</v>
      </c>
      <c r="R18" s="111"/>
      <c r="S18" s="112">
        <v>1</v>
      </c>
      <c r="T18" s="111"/>
      <c r="U18" s="111"/>
      <c r="V18" s="111"/>
      <c r="W18" s="111"/>
      <c r="X18" s="80">
        <f t="shared" si="3"/>
        <v>0</v>
      </c>
      <c r="Y18" s="81">
        <v>0</v>
      </c>
      <c r="Z18" s="81"/>
      <c r="AA18" s="81">
        <v>0</v>
      </c>
      <c r="AB18" s="81">
        <v>0</v>
      </c>
      <c r="AC18" s="81">
        <v>0</v>
      </c>
      <c r="AD18" s="81"/>
      <c r="AE18" s="80">
        <f t="shared" si="4"/>
        <v>-1</v>
      </c>
      <c r="AF18" s="81">
        <v>0</v>
      </c>
      <c r="AG18" s="339">
        <v>-1</v>
      </c>
      <c r="AH18" s="81">
        <v>0</v>
      </c>
      <c r="AI18" s="81">
        <v>0</v>
      </c>
      <c r="AJ18" s="81">
        <v>0</v>
      </c>
      <c r="AK18" s="81"/>
      <c r="AL18" s="80">
        <f t="shared" si="5"/>
        <v>0</v>
      </c>
      <c r="AM18" s="172"/>
      <c r="AN18" s="172"/>
      <c r="AO18" s="172"/>
      <c r="AP18" s="172"/>
      <c r="AQ18" s="172"/>
      <c r="AR18" s="172"/>
      <c r="AS18" s="156" t="s">
        <v>171</v>
      </c>
      <c r="AT18" s="181">
        <v>1</v>
      </c>
    </row>
    <row r="19" spans="1:46" ht="29.25" customHeight="1" x14ac:dyDescent="0.3">
      <c r="A19" s="4">
        <v>12</v>
      </c>
      <c r="B19" s="5" t="s">
        <v>22</v>
      </c>
      <c r="C19" s="80">
        <f t="shared" si="0"/>
        <v>34</v>
      </c>
      <c r="D19" s="81">
        <v>3</v>
      </c>
      <c r="E19" s="81">
        <v>28</v>
      </c>
      <c r="F19" s="81">
        <v>1</v>
      </c>
      <c r="G19" s="81">
        <v>1</v>
      </c>
      <c r="H19" s="81">
        <v>1</v>
      </c>
      <c r="I19" s="81">
        <v>0</v>
      </c>
      <c r="J19" s="80">
        <f t="shared" si="1"/>
        <v>31</v>
      </c>
      <c r="K19" s="112">
        <v>2</v>
      </c>
      <c r="L19" s="327">
        <v>26</v>
      </c>
      <c r="M19" s="111">
        <v>1</v>
      </c>
      <c r="N19" s="111">
        <v>1</v>
      </c>
      <c r="O19" s="111">
        <v>1</v>
      </c>
      <c r="P19" s="111"/>
      <c r="Q19" s="80">
        <f t="shared" si="2"/>
        <v>2</v>
      </c>
      <c r="R19" s="111"/>
      <c r="S19" s="112">
        <v>2</v>
      </c>
      <c r="T19" s="111"/>
      <c r="U19" s="111"/>
      <c r="V19" s="111"/>
      <c r="W19" s="111"/>
      <c r="X19" s="80">
        <f t="shared" si="3"/>
        <v>0</v>
      </c>
      <c r="Y19" s="81"/>
      <c r="Z19" s="81"/>
      <c r="AA19" s="81">
        <v>0</v>
      </c>
      <c r="AB19" s="81">
        <v>0</v>
      </c>
      <c r="AC19" s="81">
        <v>0</v>
      </c>
      <c r="AD19" s="81"/>
      <c r="AE19" s="80">
        <f t="shared" si="4"/>
        <v>0</v>
      </c>
      <c r="AF19" s="81"/>
      <c r="AG19" s="339"/>
      <c r="AH19" s="81">
        <v>0</v>
      </c>
      <c r="AI19" s="81">
        <v>0</v>
      </c>
      <c r="AJ19" s="81">
        <v>0</v>
      </c>
      <c r="AK19" s="81"/>
      <c r="AL19" s="80">
        <f t="shared" si="5"/>
        <v>0</v>
      </c>
      <c r="AM19" s="172"/>
      <c r="AN19" s="172"/>
      <c r="AO19" s="172"/>
      <c r="AP19" s="172"/>
      <c r="AQ19" s="172"/>
      <c r="AR19" s="172"/>
      <c r="AS19" s="156" t="s">
        <v>181</v>
      </c>
      <c r="AT19" s="181">
        <v>1</v>
      </c>
    </row>
    <row r="20" spans="1:46" ht="29.25" customHeight="1" x14ac:dyDescent="0.3">
      <c r="A20" s="4">
        <v>13</v>
      </c>
      <c r="B20" s="5" t="s">
        <v>23</v>
      </c>
      <c r="C20" s="80">
        <f t="shared" si="0"/>
        <v>17</v>
      </c>
      <c r="D20" s="81">
        <v>2</v>
      </c>
      <c r="E20" s="81">
        <v>13</v>
      </c>
      <c r="F20" s="81">
        <v>1</v>
      </c>
      <c r="G20" s="81">
        <v>1</v>
      </c>
      <c r="H20" s="81">
        <v>0</v>
      </c>
      <c r="I20" s="81">
        <v>0</v>
      </c>
      <c r="J20" s="80">
        <f t="shared" si="1"/>
        <v>14</v>
      </c>
      <c r="K20" s="112">
        <v>1</v>
      </c>
      <c r="L20" s="327">
        <v>11</v>
      </c>
      <c r="M20" s="111">
        <v>1</v>
      </c>
      <c r="N20" s="111">
        <v>1</v>
      </c>
      <c r="O20" s="111"/>
      <c r="P20" s="111"/>
      <c r="Q20" s="80">
        <f t="shared" si="2"/>
        <v>1</v>
      </c>
      <c r="R20" s="111"/>
      <c r="S20" s="112">
        <v>1</v>
      </c>
      <c r="T20" s="111"/>
      <c r="U20" s="111"/>
      <c r="V20" s="111"/>
      <c r="W20" s="111"/>
      <c r="X20" s="80">
        <f t="shared" si="3"/>
        <v>1</v>
      </c>
      <c r="Y20" s="81">
        <v>0</v>
      </c>
      <c r="Z20" s="81">
        <v>1</v>
      </c>
      <c r="AA20" s="81">
        <v>0</v>
      </c>
      <c r="AB20" s="81">
        <v>0</v>
      </c>
      <c r="AC20" s="81">
        <v>0</v>
      </c>
      <c r="AD20" s="81"/>
      <c r="AE20" s="80">
        <f t="shared" si="4"/>
        <v>-1</v>
      </c>
      <c r="AF20" s="81">
        <v>0</v>
      </c>
      <c r="AG20" s="339">
        <v>-1</v>
      </c>
      <c r="AH20" s="81">
        <v>0</v>
      </c>
      <c r="AI20" s="81">
        <v>0</v>
      </c>
      <c r="AJ20" s="81">
        <v>0</v>
      </c>
      <c r="AK20" s="81"/>
      <c r="AL20" s="80">
        <f t="shared" si="5"/>
        <v>0</v>
      </c>
      <c r="AM20" s="172"/>
      <c r="AN20" s="172"/>
      <c r="AO20" s="172"/>
      <c r="AP20" s="172"/>
      <c r="AQ20" s="172"/>
      <c r="AR20" s="172"/>
      <c r="AS20" s="156" t="s">
        <v>171</v>
      </c>
      <c r="AT20" s="181">
        <v>1</v>
      </c>
    </row>
    <row r="21" spans="1:46" ht="29.25" customHeight="1" x14ac:dyDescent="0.3">
      <c r="A21" s="4">
        <v>14</v>
      </c>
      <c r="B21" s="5" t="s">
        <v>24</v>
      </c>
      <c r="C21" s="80">
        <f t="shared" si="0"/>
        <v>45</v>
      </c>
      <c r="D21" s="81">
        <v>3</v>
      </c>
      <c r="E21" s="81">
        <v>40</v>
      </c>
      <c r="F21" s="81">
        <v>1</v>
      </c>
      <c r="G21" s="81">
        <v>1</v>
      </c>
      <c r="H21" s="81">
        <v>0</v>
      </c>
      <c r="I21" s="81">
        <v>0</v>
      </c>
      <c r="J21" s="80">
        <f t="shared" si="1"/>
        <v>44</v>
      </c>
      <c r="K21" s="112">
        <v>3</v>
      </c>
      <c r="L21" s="328">
        <v>39</v>
      </c>
      <c r="M21" s="111">
        <v>1</v>
      </c>
      <c r="N21" s="111">
        <v>1</v>
      </c>
      <c r="O21" s="111"/>
      <c r="P21" s="111"/>
      <c r="Q21" s="80">
        <f t="shared" si="2"/>
        <v>1</v>
      </c>
      <c r="R21" s="111"/>
      <c r="S21" s="112">
        <v>1</v>
      </c>
      <c r="T21" s="111"/>
      <c r="U21" s="111"/>
      <c r="V21" s="111"/>
      <c r="W21" s="111"/>
      <c r="X21" s="80">
        <f t="shared" si="3"/>
        <v>0</v>
      </c>
      <c r="Y21" s="81">
        <v>0</v>
      </c>
      <c r="Z21" s="81"/>
      <c r="AA21" s="81">
        <v>0</v>
      </c>
      <c r="AB21" s="81">
        <v>0</v>
      </c>
      <c r="AC21" s="81">
        <v>0</v>
      </c>
      <c r="AD21" s="81"/>
      <c r="AE21" s="80">
        <f t="shared" si="4"/>
        <v>-1</v>
      </c>
      <c r="AF21" s="81">
        <v>0</v>
      </c>
      <c r="AG21" s="339">
        <v>-1</v>
      </c>
      <c r="AH21" s="81">
        <v>0</v>
      </c>
      <c r="AI21" s="81">
        <v>0</v>
      </c>
      <c r="AJ21" s="81">
        <v>0</v>
      </c>
      <c r="AK21" s="81"/>
      <c r="AL21" s="80">
        <f t="shared" si="5"/>
        <v>0</v>
      </c>
      <c r="AM21" s="172"/>
      <c r="AN21" s="172"/>
      <c r="AO21" s="172"/>
      <c r="AP21" s="172"/>
      <c r="AQ21" s="172"/>
      <c r="AR21" s="172"/>
      <c r="AS21" s="156"/>
    </row>
    <row r="22" spans="1:46" ht="29.25" customHeight="1" x14ac:dyDescent="0.3">
      <c r="A22" s="4">
        <v>15</v>
      </c>
      <c r="B22" s="155" t="s">
        <v>25</v>
      </c>
      <c r="C22" s="80">
        <f t="shared" si="0"/>
        <v>43</v>
      </c>
      <c r="D22" s="81">
        <v>3</v>
      </c>
      <c r="E22" s="81">
        <v>38</v>
      </c>
      <c r="F22" s="81">
        <v>1</v>
      </c>
      <c r="G22" s="81">
        <v>1</v>
      </c>
      <c r="H22" s="81">
        <v>0</v>
      </c>
      <c r="I22" s="81">
        <v>0</v>
      </c>
      <c r="J22" s="80">
        <f t="shared" si="1"/>
        <v>43</v>
      </c>
      <c r="K22" s="112">
        <v>3</v>
      </c>
      <c r="L22" s="327">
        <v>38</v>
      </c>
      <c r="M22" s="111">
        <v>1</v>
      </c>
      <c r="N22" s="111">
        <v>1</v>
      </c>
      <c r="O22" s="111"/>
      <c r="P22" s="111"/>
      <c r="Q22" s="80">
        <f t="shared" si="2"/>
        <v>1</v>
      </c>
      <c r="R22" s="111"/>
      <c r="S22" s="112">
        <v>1</v>
      </c>
      <c r="T22" s="111"/>
      <c r="U22" s="111"/>
      <c r="V22" s="111"/>
      <c r="W22" s="111"/>
      <c r="X22" s="80">
        <f t="shared" si="3"/>
        <v>0</v>
      </c>
      <c r="Y22" s="81">
        <v>0</v>
      </c>
      <c r="Z22" s="81"/>
      <c r="AA22" s="81">
        <v>0</v>
      </c>
      <c r="AB22" s="81">
        <v>0</v>
      </c>
      <c r="AC22" s="81">
        <v>0</v>
      </c>
      <c r="AD22" s="81"/>
      <c r="AE22" s="80">
        <f t="shared" si="4"/>
        <v>-1</v>
      </c>
      <c r="AF22" s="81">
        <v>0</v>
      </c>
      <c r="AG22" s="339">
        <v>-1</v>
      </c>
      <c r="AH22" s="81">
        <v>0</v>
      </c>
      <c r="AI22" s="81">
        <v>0</v>
      </c>
      <c r="AJ22" s="81">
        <v>0</v>
      </c>
      <c r="AK22" s="81"/>
      <c r="AL22" s="80">
        <f t="shared" si="5"/>
        <v>0</v>
      </c>
      <c r="AM22" s="172"/>
      <c r="AN22" s="172"/>
      <c r="AO22" s="172"/>
      <c r="AP22" s="172"/>
      <c r="AQ22" s="172"/>
      <c r="AR22" s="172"/>
      <c r="AS22" s="191" t="s">
        <v>169</v>
      </c>
    </row>
    <row r="23" spans="1:46" ht="29.25" customHeight="1" x14ac:dyDescent="0.3">
      <c r="A23" s="4">
        <v>16</v>
      </c>
      <c r="B23" s="5" t="s">
        <v>26</v>
      </c>
      <c r="C23" s="80">
        <f t="shared" si="0"/>
        <v>41</v>
      </c>
      <c r="D23" s="81">
        <v>3</v>
      </c>
      <c r="E23" s="81">
        <v>36</v>
      </c>
      <c r="F23" s="81">
        <v>1</v>
      </c>
      <c r="G23" s="81">
        <v>1</v>
      </c>
      <c r="H23" s="81">
        <v>0</v>
      </c>
      <c r="I23" s="81">
        <v>0</v>
      </c>
      <c r="J23" s="80">
        <f t="shared" si="1"/>
        <v>32</v>
      </c>
      <c r="K23" s="112">
        <v>3</v>
      </c>
      <c r="L23" s="327">
        <v>27</v>
      </c>
      <c r="M23" s="111">
        <v>1</v>
      </c>
      <c r="N23" s="111">
        <v>1</v>
      </c>
      <c r="O23" s="111"/>
      <c r="P23" s="111"/>
      <c r="Q23" s="80">
        <f t="shared" si="2"/>
        <v>11</v>
      </c>
      <c r="R23" s="111"/>
      <c r="S23" s="112">
        <v>11</v>
      </c>
      <c r="T23" s="111"/>
      <c r="U23" s="111"/>
      <c r="V23" s="111"/>
      <c r="W23" s="111"/>
      <c r="X23" s="80">
        <f t="shared" si="3"/>
        <v>0</v>
      </c>
      <c r="Y23" s="81">
        <v>0</v>
      </c>
      <c r="Z23" s="81"/>
      <c r="AA23" s="81">
        <v>0</v>
      </c>
      <c r="AB23" s="81">
        <v>0</v>
      </c>
      <c r="AC23" s="81">
        <v>0</v>
      </c>
      <c r="AD23" s="81"/>
      <c r="AE23" s="80">
        <f t="shared" si="4"/>
        <v>-2</v>
      </c>
      <c r="AF23" s="81">
        <v>0</v>
      </c>
      <c r="AG23" s="339">
        <v>-2</v>
      </c>
      <c r="AH23" s="81">
        <v>0</v>
      </c>
      <c r="AI23" s="81">
        <v>0</v>
      </c>
      <c r="AJ23" s="81">
        <v>0</v>
      </c>
      <c r="AK23" s="81"/>
      <c r="AL23" s="80">
        <f t="shared" si="5"/>
        <v>0</v>
      </c>
      <c r="AM23" s="172"/>
      <c r="AN23" s="172"/>
      <c r="AO23" s="172"/>
      <c r="AP23" s="172"/>
      <c r="AQ23" s="172"/>
      <c r="AR23" s="172"/>
      <c r="AS23" s="191" t="s">
        <v>170</v>
      </c>
    </row>
    <row r="24" spans="1:46" ht="29.25" customHeight="1" x14ac:dyDescent="0.3">
      <c r="A24" s="4">
        <v>17</v>
      </c>
      <c r="B24" s="5" t="s">
        <v>27</v>
      </c>
      <c r="C24" s="80">
        <f t="shared" si="0"/>
        <v>16</v>
      </c>
      <c r="D24" s="81">
        <v>2</v>
      </c>
      <c r="E24" s="81">
        <v>12</v>
      </c>
      <c r="F24" s="81">
        <v>1</v>
      </c>
      <c r="G24" s="81">
        <v>1</v>
      </c>
      <c r="H24" s="81">
        <v>0</v>
      </c>
      <c r="I24" s="81">
        <v>0</v>
      </c>
      <c r="J24" s="80">
        <f t="shared" si="1"/>
        <v>15</v>
      </c>
      <c r="K24" s="112">
        <v>2</v>
      </c>
      <c r="L24" s="327">
        <v>11</v>
      </c>
      <c r="M24" s="111">
        <v>1</v>
      </c>
      <c r="N24" s="111">
        <v>1</v>
      </c>
      <c r="O24" s="111"/>
      <c r="P24" s="111"/>
      <c r="Q24" s="80">
        <f t="shared" si="2"/>
        <v>0</v>
      </c>
      <c r="R24" s="111"/>
      <c r="S24" s="112"/>
      <c r="T24" s="111"/>
      <c r="U24" s="111"/>
      <c r="V24" s="111"/>
      <c r="W24" s="111"/>
      <c r="X24" s="80">
        <f t="shared" si="3"/>
        <v>1</v>
      </c>
      <c r="Y24" s="81">
        <v>0</v>
      </c>
      <c r="Z24" s="81">
        <v>1</v>
      </c>
      <c r="AA24" s="81">
        <v>0</v>
      </c>
      <c r="AB24" s="81">
        <v>0</v>
      </c>
      <c r="AC24" s="81">
        <v>0</v>
      </c>
      <c r="AD24" s="81"/>
      <c r="AE24" s="80">
        <f t="shared" si="4"/>
        <v>0</v>
      </c>
      <c r="AF24" s="81">
        <v>0</v>
      </c>
      <c r="AG24" s="339"/>
      <c r="AH24" s="81">
        <v>0</v>
      </c>
      <c r="AI24" s="81">
        <v>0</v>
      </c>
      <c r="AJ24" s="81">
        <v>0</v>
      </c>
      <c r="AK24" s="81"/>
      <c r="AL24" s="80">
        <f t="shared" si="5"/>
        <v>0</v>
      </c>
      <c r="AM24" s="172"/>
      <c r="AN24" s="172"/>
      <c r="AO24" s="172"/>
      <c r="AP24" s="172"/>
      <c r="AQ24" s="172"/>
      <c r="AR24" s="172"/>
      <c r="AS24" s="156"/>
    </row>
    <row r="25" spans="1:46" ht="29.25" customHeight="1" x14ac:dyDescent="0.3">
      <c r="A25" s="176">
        <v>18</v>
      </c>
      <c r="B25" s="177" t="s">
        <v>28</v>
      </c>
      <c r="C25" s="80">
        <f t="shared" si="0"/>
        <v>28</v>
      </c>
      <c r="D25" s="81">
        <v>3</v>
      </c>
      <c r="E25" s="81">
        <v>21</v>
      </c>
      <c r="F25" s="81">
        <v>1</v>
      </c>
      <c r="G25" s="81">
        <v>1</v>
      </c>
      <c r="H25" s="81">
        <v>1</v>
      </c>
      <c r="I25" s="81">
        <v>1</v>
      </c>
      <c r="J25" s="80">
        <f t="shared" si="1"/>
        <v>28</v>
      </c>
      <c r="K25" s="112">
        <v>3</v>
      </c>
      <c r="L25" s="327">
        <v>21</v>
      </c>
      <c r="M25" s="111">
        <v>1</v>
      </c>
      <c r="N25" s="111">
        <v>1</v>
      </c>
      <c r="O25" s="111">
        <v>1</v>
      </c>
      <c r="P25" s="111">
        <v>1</v>
      </c>
      <c r="Q25" s="80">
        <f t="shared" si="2"/>
        <v>0</v>
      </c>
      <c r="R25" s="111"/>
      <c r="S25" s="112"/>
      <c r="T25" s="111"/>
      <c r="U25" s="111"/>
      <c r="V25" s="111"/>
      <c r="W25" s="111"/>
      <c r="X25" s="80">
        <f t="shared" si="3"/>
        <v>1</v>
      </c>
      <c r="Y25" s="81">
        <v>0</v>
      </c>
      <c r="Z25" s="81">
        <v>1</v>
      </c>
      <c r="AA25" s="81">
        <v>0</v>
      </c>
      <c r="AB25" s="81">
        <v>0</v>
      </c>
      <c r="AC25" s="81">
        <v>0</v>
      </c>
      <c r="AD25" s="81"/>
      <c r="AE25" s="80">
        <f t="shared" si="4"/>
        <v>-2</v>
      </c>
      <c r="AF25" s="81">
        <v>0</v>
      </c>
      <c r="AG25" s="339">
        <v>-2</v>
      </c>
      <c r="AH25" s="81">
        <v>0</v>
      </c>
      <c r="AI25" s="81">
        <v>0</v>
      </c>
      <c r="AJ25" s="81">
        <v>0</v>
      </c>
      <c r="AK25" s="81"/>
      <c r="AL25" s="80">
        <f t="shared" si="5"/>
        <v>0</v>
      </c>
      <c r="AM25" s="172"/>
      <c r="AN25" s="172"/>
      <c r="AO25" s="172"/>
      <c r="AP25" s="172"/>
      <c r="AQ25" s="172"/>
      <c r="AR25" s="172"/>
      <c r="AS25" s="156" t="s">
        <v>190</v>
      </c>
    </row>
    <row r="26" spans="1:46" ht="29.25" customHeight="1" x14ac:dyDescent="0.3">
      <c r="A26" s="4">
        <v>19</v>
      </c>
      <c r="B26" s="5" t="s">
        <v>29</v>
      </c>
      <c r="C26" s="80">
        <f t="shared" si="0"/>
        <v>30</v>
      </c>
      <c r="D26" s="81">
        <v>3</v>
      </c>
      <c r="E26" s="81">
        <v>25</v>
      </c>
      <c r="F26" s="81">
        <v>1</v>
      </c>
      <c r="G26" s="81">
        <v>1</v>
      </c>
      <c r="H26" s="81">
        <v>0</v>
      </c>
      <c r="I26" s="81">
        <v>0</v>
      </c>
      <c r="J26" s="80">
        <f t="shared" si="1"/>
        <v>29</v>
      </c>
      <c r="K26" s="112">
        <v>3</v>
      </c>
      <c r="L26" s="327">
        <v>24</v>
      </c>
      <c r="M26" s="111">
        <v>1</v>
      </c>
      <c r="N26" s="111">
        <v>1</v>
      </c>
      <c r="O26" s="111"/>
      <c r="P26" s="111"/>
      <c r="Q26" s="80">
        <f t="shared" si="2"/>
        <v>1</v>
      </c>
      <c r="R26" s="111"/>
      <c r="S26" s="112">
        <v>1</v>
      </c>
      <c r="T26" s="111"/>
      <c r="U26" s="111"/>
      <c r="V26" s="111"/>
      <c r="W26" s="111"/>
      <c r="X26" s="80">
        <f t="shared" si="3"/>
        <v>0</v>
      </c>
      <c r="Y26" s="81">
        <v>0</v>
      </c>
      <c r="Z26" s="81"/>
      <c r="AA26" s="81">
        <v>0</v>
      </c>
      <c r="AB26" s="81">
        <v>0</v>
      </c>
      <c r="AC26" s="81">
        <v>0</v>
      </c>
      <c r="AD26" s="81"/>
      <c r="AE26" s="80">
        <f t="shared" si="4"/>
        <v>-1</v>
      </c>
      <c r="AF26" s="81">
        <v>0</v>
      </c>
      <c r="AG26" s="339">
        <v>-1</v>
      </c>
      <c r="AH26" s="81">
        <v>0</v>
      </c>
      <c r="AI26" s="81">
        <v>0</v>
      </c>
      <c r="AJ26" s="81">
        <v>0</v>
      </c>
      <c r="AK26" s="81"/>
      <c r="AL26" s="80">
        <f t="shared" si="5"/>
        <v>0</v>
      </c>
      <c r="AM26" s="172"/>
      <c r="AN26" s="172"/>
      <c r="AO26" s="172"/>
      <c r="AP26" s="172"/>
      <c r="AQ26" s="172"/>
      <c r="AR26" s="172"/>
      <c r="AS26" s="156"/>
    </row>
    <row r="27" spans="1:46" ht="29.25" customHeight="1" x14ac:dyDescent="0.3">
      <c r="A27" s="4">
        <v>20</v>
      </c>
      <c r="B27" s="5" t="s">
        <v>30</v>
      </c>
      <c r="C27" s="80">
        <f t="shared" si="0"/>
        <v>28</v>
      </c>
      <c r="D27" s="81">
        <v>3</v>
      </c>
      <c r="E27" s="81">
        <v>23</v>
      </c>
      <c r="F27" s="81">
        <v>1</v>
      </c>
      <c r="G27" s="81">
        <v>1</v>
      </c>
      <c r="H27" s="81">
        <v>0</v>
      </c>
      <c r="I27" s="81">
        <v>0</v>
      </c>
      <c r="J27" s="80">
        <f t="shared" si="1"/>
        <v>29</v>
      </c>
      <c r="K27" s="112">
        <v>3</v>
      </c>
      <c r="L27" s="327">
        <v>24</v>
      </c>
      <c r="M27" s="111">
        <v>1</v>
      </c>
      <c r="N27" s="111">
        <v>1</v>
      </c>
      <c r="O27" s="111"/>
      <c r="P27" s="111"/>
      <c r="Q27" s="80">
        <f t="shared" si="2"/>
        <v>0</v>
      </c>
      <c r="R27" s="111"/>
      <c r="S27" s="112"/>
      <c r="T27" s="111"/>
      <c r="U27" s="111"/>
      <c r="V27" s="111"/>
      <c r="W27" s="111"/>
      <c r="X27" s="80">
        <f t="shared" si="3"/>
        <v>0</v>
      </c>
      <c r="Y27" s="81">
        <v>0</v>
      </c>
      <c r="Z27" s="81"/>
      <c r="AA27" s="81">
        <v>0</v>
      </c>
      <c r="AB27" s="81">
        <v>0</v>
      </c>
      <c r="AC27" s="81">
        <v>0</v>
      </c>
      <c r="AD27" s="81"/>
      <c r="AE27" s="80">
        <f t="shared" si="4"/>
        <v>-1</v>
      </c>
      <c r="AF27" s="81">
        <v>0</v>
      </c>
      <c r="AG27" s="339">
        <v>-1</v>
      </c>
      <c r="AH27" s="81">
        <v>0</v>
      </c>
      <c r="AI27" s="81">
        <v>0</v>
      </c>
      <c r="AJ27" s="81">
        <v>0</v>
      </c>
      <c r="AK27" s="81"/>
      <c r="AL27" s="80">
        <f t="shared" si="5"/>
        <v>0</v>
      </c>
      <c r="AM27" s="172"/>
      <c r="AN27" s="172"/>
      <c r="AO27" s="172"/>
      <c r="AP27" s="172"/>
      <c r="AQ27" s="172"/>
      <c r="AR27" s="172"/>
      <c r="AS27" s="156"/>
    </row>
    <row r="28" spans="1:46" ht="29.25" customHeight="1" x14ac:dyDescent="0.3">
      <c r="A28" s="4">
        <v>21</v>
      </c>
      <c r="B28" s="5" t="s">
        <v>31</v>
      </c>
      <c r="C28" s="80">
        <f t="shared" si="0"/>
        <v>33</v>
      </c>
      <c r="D28" s="81">
        <v>3</v>
      </c>
      <c r="E28" s="81">
        <v>28</v>
      </c>
      <c r="F28" s="81">
        <v>1</v>
      </c>
      <c r="G28" s="81">
        <v>1</v>
      </c>
      <c r="H28" s="81">
        <v>0</v>
      </c>
      <c r="I28" s="81">
        <v>0</v>
      </c>
      <c r="J28" s="80">
        <f t="shared" si="1"/>
        <v>31</v>
      </c>
      <c r="K28" s="112">
        <v>3</v>
      </c>
      <c r="L28" s="328">
        <v>26</v>
      </c>
      <c r="M28" s="111">
        <v>1</v>
      </c>
      <c r="N28" s="111">
        <v>1</v>
      </c>
      <c r="O28" s="111"/>
      <c r="P28" s="111"/>
      <c r="Q28" s="80">
        <f t="shared" si="2"/>
        <v>0</v>
      </c>
      <c r="R28" s="111"/>
      <c r="S28" s="112"/>
      <c r="T28" s="111"/>
      <c r="U28" s="111"/>
      <c r="V28" s="111"/>
      <c r="W28" s="111"/>
      <c r="X28" s="80">
        <f t="shared" si="3"/>
        <v>1</v>
      </c>
      <c r="Y28" s="81">
        <v>0</v>
      </c>
      <c r="Z28" s="81">
        <v>1</v>
      </c>
      <c r="AA28" s="81">
        <v>0</v>
      </c>
      <c r="AB28" s="81">
        <v>0</v>
      </c>
      <c r="AC28" s="81">
        <v>0</v>
      </c>
      <c r="AD28" s="81"/>
      <c r="AE28" s="80">
        <f t="shared" si="4"/>
        <v>1</v>
      </c>
      <c r="AF28" s="81">
        <v>0</v>
      </c>
      <c r="AG28" s="339">
        <v>1</v>
      </c>
      <c r="AH28" s="81">
        <v>0</v>
      </c>
      <c r="AI28" s="81">
        <v>0</v>
      </c>
      <c r="AJ28" s="81">
        <v>0</v>
      </c>
      <c r="AK28" s="81"/>
      <c r="AL28" s="80">
        <f t="shared" si="5"/>
        <v>0</v>
      </c>
      <c r="AM28" s="172"/>
      <c r="AN28" s="172"/>
      <c r="AO28" s="172"/>
      <c r="AP28" s="172"/>
      <c r="AQ28" s="172"/>
      <c r="AR28" s="172"/>
      <c r="AS28" s="156" t="s">
        <v>211</v>
      </c>
    </row>
    <row r="29" spans="1:46" ht="29.25" customHeight="1" x14ac:dyDescent="0.3">
      <c r="A29" s="4">
        <v>22</v>
      </c>
      <c r="B29" s="5" t="s">
        <v>32</v>
      </c>
      <c r="C29" s="80">
        <f t="shared" si="0"/>
        <v>37</v>
      </c>
      <c r="D29" s="81">
        <v>3</v>
      </c>
      <c r="E29" s="81">
        <v>32</v>
      </c>
      <c r="F29" s="81">
        <v>1</v>
      </c>
      <c r="G29" s="81">
        <v>1</v>
      </c>
      <c r="H29" s="81">
        <v>0</v>
      </c>
      <c r="I29" s="81">
        <v>0</v>
      </c>
      <c r="J29" s="80">
        <f t="shared" si="1"/>
        <v>37</v>
      </c>
      <c r="K29" s="112">
        <v>3</v>
      </c>
      <c r="L29" s="327">
        <v>32</v>
      </c>
      <c r="M29" s="111">
        <v>1</v>
      </c>
      <c r="N29" s="111">
        <v>1</v>
      </c>
      <c r="O29" s="111"/>
      <c r="P29" s="111"/>
      <c r="Q29" s="80">
        <f t="shared" si="2"/>
        <v>0</v>
      </c>
      <c r="R29" s="111"/>
      <c r="S29" s="112"/>
      <c r="T29" s="111"/>
      <c r="U29" s="111"/>
      <c r="V29" s="111"/>
      <c r="W29" s="111"/>
      <c r="X29" s="80">
        <f t="shared" si="3"/>
        <v>0</v>
      </c>
      <c r="Y29" s="81">
        <v>0</v>
      </c>
      <c r="Z29" s="81"/>
      <c r="AA29" s="81">
        <v>0</v>
      </c>
      <c r="AB29" s="81">
        <v>0</v>
      </c>
      <c r="AC29" s="81">
        <v>0</v>
      </c>
      <c r="AD29" s="81"/>
      <c r="AE29" s="80">
        <f t="shared" si="4"/>
        <v>-1</v>
      </c>
      <c r="AF29" s="81">
        <v>0</v>
      </c>
      <c r="AG29" s="339">
        <v>-1</v>
      </c>
      <c r="AH29" s="81">
        <v>0</v>
      </c>
      <c r="AI29" s="81">
        <v>0</v>
      </c>
      <c r="AJ29" s="81">
        <v>0</v>
      </c>
      <c r="AK29" s="81"/>
      <c r="AL29" s="80">
        <f t="shared" si="5"/>
        <v>0</v>
      </c>
      <c r="AM29" s="172"/>
      <c r="AN29" s="172"/>
      <c r="AO29" s="172"/>
      <c r="AP29" s="172"/>
      <c r="AQ29" s="172"/>
      <c r="AR29" s="172"/>
      <c r="AS29" s="156" t="s">
        <v>171</v>
      </c>
      <c r="AT29" s="181">
        <v>1</v>
      </c>
    </row>
    <row r="30" spans="1:46" ht="29.25" customHeight="1" x14ac:dyDescent="0.3">
      <c r="A30" s="4">
        <v>23</v>
      </c>
      <c r="B30" s="5" t="s">
        <v>33</v>
      </c>
      <c r="C30" s="80">
        <f t="shared" si="0"/>
        <v>41</v>
      </c>
      <c r="D30" s="81">
        <v>3</v>
      </c>
      <c r="E30" s="81">
        <v>36</v>
      </c>
      <c r="F30" s="81">
        <v>1</v>
      </c>
      <c r="G30" s="81">
        <v>1</v>
      </c>
      <c r="H30" s="81">
        <v>0</v>
      </c>
      <c r="I30" s="81">
        <v>0</v>
      </c>
      <c r="J30" s="80">
        <f t="shared" si="1"/>
        <v>37</v>
      </c>
      <c r="K30" s="112">
        <v>2</v>
      </c>
      <c r="L30" s="327">
        <v>33</v>
      </c>
      <c r="M30" s="111">
        <v>1</v>
      </c>
      <c r="N30" s="111">
        <v>1</v>
      </c>
      <c r="O30" s="111"/>
      <c r="P30" s="111"/>
      <c r="Q30" s="80">
        <f t="shared" si="2"/>
        <v>1</v>
      </c>
      <c r="R30" s="111"/>
      <c r="S30" s="112">
        <v>1</v>
      </c>
      <c r="T30" s="111"/>
      <c r="U30" s="111"/>
      <c r="V30" s="111"/>
      <c r="W30" s="111"/>
      <c r="X30" s="80">
        <f t="shared" si="3"/>
        <v>0</v>
      </c>
      <c r="Y30" s="81">
        <v>0</v>
      </c>
      <c r="Z30" s="81"/>
      <c r="AA30" s="81">
        <v>0</v>
      </c>
      <c r="AB30" s="81">
        <v>0</v>
      </c>
      <c r="AC30" s="81">
        <v>0</v>
      </c>
      <c r="AD30" s="81"/>
      <c r="AE30" s="80">
        <f t="shared" si="4"/>
        <v>-2</v>
      </c>
      <c r="AF30" s="81">
        <v>0</v>
      </c>
      <c r="AG30" s="339">
        <v>-2</v>
      </c>
      <c r="AH30" s="81">
        <v>0</v>
      </c>
      <c r="AI30" s="81">
        <v>0</v>
      </c>
      <c r="AJ30" s="81">
        <v>0</v>
      </c>
      <c r="AK30" s="81"/>
      <c r="AL30" s="80">
        <f t="shared" si="5"/>
        <v>0</v>
      </c>
      <c r="AM30" s="172"/>
      <c r="AN30" s="172"/>
      <c r="AO30" s="172"/>
      <c r="AP30" s="172"/>
      <c r="AQ30" s="172"/>
      <c r="AR30" s="172"/>
      <c r="AS30" s="156"/>
    </row>
    <row r="31" spans="1:46" ht="29.25" customHeight="1" x14ac:dyDescent="0.3">
      <c r="A31" s="4">
        <v>24</v>
      </c>
      <c r="B31" s="5" t="s">
        <v>140</v>
      </c>
      <c r="C31" s="80">
        <f t="shared" si="0"/>
        <v>26</v>
      </c>
      <c r="D31" s="81">
        <v>3</v>
      </c>
      <c r="E31" s="81">
        <v>21</v>
      </c>
      <c r="F31" s="81">
        <v>1</v>
      </c>
      <c r="G31" s="81">
        <v>1</v>
      </c>
      <c r="H31" s="81">
        <v>0</v>
      </c>
      <c r="I31" s="81">
        <v>0</v>
      </c>
      <c r="J31" s="80">
        <f t="shared" si="1"/>
        <v>21</v>
      </c>
      <c r="K31" s="112">
        <v>2</v>
      </c>
      <c r="L31" s="327">
        <v>18</v>
      </c>
      <c r="M31" s="111"/>
      <c r="N31" s="111">
        <v>1</v>
      </c>
      <c r="O31" s="111"/>
      <c r="P31" s="111"/>
      <c r="Q31" s="80">
        <f t="shared" si="2"/>
        <v>1</v>
      </c>
      <c r="R31" s="111"/>
      <c r="S31" s="112">
        <v>1</v>
      </c>
      <c r="T31" s="111"/>
      <c r="U31" s="111"/>
      <c r="V31" s="111"/>
      <c r="W31" s="111"/>
      <c r="X31" s="80">
        <f t="shared" si="3"/>
        <v>1</v>
      </c>
      <c r="Y31" s="81">
        <v>0</v>
      </c>
      <c r="Z31" s="81"/>
      <c r="AA31" s="81">
        <v>1</v>
      </c>
      <c r="AB31" s="81">
        <v>0</v>
      </c>
      <c r="AC31" s="81">
        <v>0</v>
      </c>
      <c r="AD31" s="81"/>
      <c r="AE31" s="80">
        <f t="shared" si="4"/>
        <v>0</v>
      </c>
      <c r="AF31" s="81">
        <v>0</v>
      </c>
      <c r="AG31" s="339"/>
      <c r="AH31" s="81"/>
      <c r="AI31" s="81">
        <v>0</v>
      </c>
      <c r="AJ31" s="81">
        <v>0</v>
      </c>
      <c r="AK31" s="81"/>
      <c r="AL31" s="80">
        <f t="shared" si="5"/>
        <v>0</v>
      </c>
      <c r="AM31" s="172"/>
      <c r="AN31" s="172"/>
      <c r="AO31" s="172"/>
      <c r="AP31" s="172"/>
      <c r="AQ31" s="172"/>
      <c r="AR31" s="172"/>
      <c r="AS31" s="156"/>
    </row>
    <row r="32" spans="1:46" ht="24" customHeight="1" x14ac:dyDescent="0.3">
      <c r="A32" s="70">
        <v>25</v>
      </c>
      <c r="B32" s="71" t="s">
        <v>97</v>
      </c>
      <c r="C32" s="82">
        <f t="shared" si="0"/>
        <v>30</v>
      </c>
      <c r="D32" s="81">
        <v>3</v>
      </c>
      <c r="E32" s="81">
        <v>25</v>
      </c>
      <c r="F32" s="81">
        <v>1</v>
      </c>
      <c r="G32" s="81">
        <v>1</v>
      </c>
      <c r="H32" s="81">
        <v>0</v>
      </c>
      <c r="I32" s="81">
        <v>0</v>
      </c>
      <c r="J32" s="80">
        <f t="shared" si="1"/>
        <v>6</v>
      </c>
      <c r="K32" s="125"/>
      <c r="L32" s="329">
        <v>6</v>
      </c>
      <c r="M32" s="126"/>
      <c r="N32" s="126"/>
      <c r="O32" s="126"/>
      <c r="P32" s="126"/>
      <c r="Q32" s="80">
        <f t="shared" si="2"/>
        <v>0</v>
      </c>
      <c r="R32" s="126"/>
      <c r="S32" s="125"/>
      <c r="T32" s="126"/>
      <c r="U32" s="126"/>
      <c r="V32" s="126"/>
      <c r="W32" s="126"/>
      <c r="X32" s="80">
        <f t="shared" si="3"/>
        <v>8</v>
      </c>
      <c r="Y32" s="81">
        <v>0</v>
      </c>
      <c r="Z32" s="81">
        <v>7</v>
      </c>
      <c r="AA32" s="81">
        <v>1</v>
      </c>
      <c r="AB32" s="81">
        <v>0</v>
      </c>
      <c r="AC32" s="81">
        <v>0</v>
      </c>
      <c r="AD32" s="81"/>
      <c r="AE32" s="80">
        <f t="shared" si="4"/>
        <v>5</v>
      </c>
      <c r="AF32" s="81">
        <v>0</v>
      </c>
      <c r="AG32" s="339">
        <v>5</v>
      </c>
      <c r="AH32" s="81">
        <v>0</v>
      </c>
      <c r="AI32" s="81">
        <v>0</v>
      </c>
      <c r="AJ32" s="81">
        <v>0</v>
      </c>
      <c r="AK32" s="81"/>
      <c r="AL32" s="80">
        <f t="shared" si="5"/>
        <v>0</v>
      </c>
      <c r="AM32" s="172"/>
      <c r="AN32" s="172"/>
      <c r="AO32" s="172"/>
      <c r="AP32" s="172"/>
      <c r="AQ32" s="172"/>
      <c r="AR32" s="172"/>
      <c r="AS32" s="156"/>
    </row>
    <row r="33" spans="1:52" ht="21.75" customHeight="1" x14ac:dyDescent="0.3">
      <c r="A33" s="70">
        <v>26</v>
      </c>
      <c r="B33" s="71" t="s">
        <v>160</v>
      </c>
      <c r="C33" s="82">
        <f t="shared" si="0"/>
        <v>36</v>
      </c>
      <c r="D33" s="81">
        <v>3</v>
      </c>
      <c r="E33" s="81">
        <v>31</v>
      </c>
      <c r="F33" s="81">
        <v>1</v>
      </c>
      <c r="G33" s="81">
        <v>1</v>
      </c>
      <c r="H33" s="81">
        <v>0</v>
      </c>
      <c r="I33" s="81">
        <v>0</v>
      </c>
      <c r="J33" s="82">
        <f t="shared" si="1"/>
        <v>12</v>
      </c>
      <c r="K33" s="125"/>
      <c r="L33" s="329">
        <v>12</v>
      </c>
      <c r="M33" s="126"/>
      <c r="N33" s="126"/>
      <c r="O33" s="126"/>
      <c r="P33" s="126"/>
      <c r="Q33" s="82"/>
      <c r="R33" s="126"/>
      <c r="S33" s="125"/>
      <c r="T33" s="126"/>
      <c r="U33" s="126"/>
      <c r="V33" s="126"/>
      <c r="W33" s="126"/>
      <c r="X33" s="82"/>
      <c r="Y33" s="192"/>
      <c r="Z33" s="192">
        <v>7</v>
      </c>
      <c r="AA33" s="192"/>
      <c r="AB33" s="192"/>
      <c r="AC33" s="192"/>
      <c r="AD33" s="192"/>
      <c r="AE33" s="80">
        <f t="shared" si="4"/>
        <v>12</v>
      </c>
      <c r="AF33" s="192"/>
      <c r="AG33" s="341">
        <v>12</v>
      </c>
      <c r="AH33" s="192"/>
      <c r="AI33" s="192"/>
      <c r="AJ33" s="192"/>
      <c r="AK33" s="192"/>
      <c r="AL33" s="82">
        <f t="shared" si="5"/>
        <v>0</v>
      </c>
      <c r="AM33" s="172"/>
      <c r="AN33" s="172"/>
      <c r="AO33" s="172"/>
      <c r="AP33" s="172"/>
      <c r="AQ33" s="322"/>
      <c r="AR33" s="322"/>
      <c r="AS33" s="197"/>
    </row>
    <row r="34" spans="1:52" s="79" customFormat="1" ht="30" customHeight="1" x14ac:dyDescent="0.3">
      <c r="A34" s="446" t="s">
        <v>34</v>
      </c>
      <c r="B34" s="446"/>
      <c r="C34" s="323">
        <f>SUM(C8:C33)</f>
        <v>833</v>
      </c>
      <c r="D34" s="323">
        <f t="shared" ref="D34:I34" si="6">SUM(D8:D33)</f>
        <v>74</v>
      </c>
      <c r="E34" s="323">
        <f t="shared" si="6"/>
        <v>702</v>
      </c>
      <c r="F34" s="323">
        <f t="shared" si="6"/>
        <v>26</v>
      </c>
      <c r="G34" s="323">
        <f t="shared" si="6"/>
        <v>26</v>
      </c>
      <c r="H34" s="323">
        <f t="shared" si="6"/>
        <v>3</v>
      </c>
      <c r="I34" s="323">
        <f t="shared" si="6"/>
        <v>2</v>
      </c>
      <c r="J34" s="323">
        <f t="shared" ref="J34:AD34" si="7">SUM(J8:J33)</f>
        <v>732</v>
      </c>
      <c r="K34" s="323">
        <f t="shared" si="7"/>
        <v>63</v>
      </c>
      <c r="L34" s="330">
        <f t="shared" si="7"/>
        <v>618</v>
      </c>
      <c r="M34" s="323">
        <f t="shared" si="7"/>
        <v>22</v>
      </c>
      <c r="N34" s="323">
        <f t="shared" si="7"/>
        <v>24</v>
      </c>
      <c r="O34" s="323">
        <f t="shared" si="7"/>
        <v>3</v>
      </c>
      <c r="P34" s="323">
        <f t="shared" si="7"/>
        <v>2</v>
      </c>
      <c r="Q34" s="323">
        <f t="shared" si="7"/>
        <v>31</v>
      </c>
      <c r="R34" s="323">
        <f t="shared" si="7"/>
        <v>0</v>
      </c>
      <c r="S34" s="323">
        <f t="shared" si="7"/>
        <v>31</v>
      </c>
      <c r="T34" s="323">
        <f t="shared" si="7"/>
        <v>0</v>
      </c>
      <c r="U34" s="323">
        <f t="shared" si="7"/>
        <v>0</v>
      </c>
      <c r="V34" s="323">
        <f t="shared" si="7"/>
        <v>0</v>
      </c>
      <c r="W34" s="323">
        <f t="shared" si="7"/>
        <v>0</v>
      </c>
      <c r="X34" s="323">
        <f t="shared" si="7"/>
        <v>26</v>
      </c>
      <c r="Y34" s="323">
        <f t="shared" si="7"/>
        <v>0</v>
      </c>
      <c r="Z34" s="323">
        <f t="shared" si="7"/>
        <v>30</v>
      </c>
      <c r="AA34" s="323">
        <f t="shared" si="7"/>
        <v>3</v>
      </c>
      <c r="AB34" s="323">
        <f t="shared" si="7"/>
        <v>0</v>
      </c>
      <c r="AC34" s="323">
        <f t="shared" si="7"/>
        <v>0</v>
      </c>
      <c r="AD34" s="323">
        <f t="shared" si="7"/>
        <v>0</v>
      </c>
      <c r="AE34" s="323">
        <f t="shared" ref="AE34:AP34" si="8">SUM(AE8:AE33)</f>
        <v>0</v>
      </c>
      <c r="AF34" s="323">
        <f t="shared" si="8"/>
        <v>0</v>
      </c>
      <c r="AG34" s="342">
        <f t="shared" si="8"/>
        <v>0</v>
      </c>
      <c r="AH34" s="323">
        <f t="shared" si="8"/>
        <v>0</v>
      </c>
      <c r="AI34" s="323">
        <f t="shared" si="8"/>
        <v>0</v>
      </c>
      <c r="AJ34" s="323">
        <f t="shared" si="8"/>
        <v>0</v>
      </c>
      <c r="AK34" s="323">
        <f t="shared" si="8"/>
        <v>0</v>
      </c>
      <c r="AL34" s="323">
        <f t="shared" si="8"/>
        <v>0</v>
      </c>
      <c r="AM34" s="323">
        <f t="shared" si="8"/>
        <v>0</v>
      </c>
      <c r="AN34" s="323">
        <f t="shared" si="8"/>
        <v>0</v>
      </c>
      <c r="AO34" s="323">
        <f t="shared" si="8"/>
        <v>0</v>
      </c>
      <c r="AP34" s="323">
        <f t="shared" si="8"/>
        <v>0</v>
      </c>
      <c r="AQ34" s="323">
        <f t="shared" ref="AQ34" si="9">SUM(AQ8:AQ32)</f>
        <v>0</v>
      </c>
      <c r="AR34" s="323">
        <f t="shared" ref="AR34" si="10">SUM(AR8:AR32)</f>
        <v>0</v>
      </c>
      <c r="AS34" s="324"/>
      <c r="AT34" s="182">
        <f>SUM(AT8:AT33)</f>
        <v>11</v>
      </c>
      <c r="AU34" s="182"/>
      <c r="AV34" s="182"/>
      <c r="AW34" s="182"/>
      <c r="AX34" s="182"/>
      <c r="AY34" s="182"/>
      <c r="AZ34" s="182"/>
    </row>
    <row r="35" spans="1:52" s="68" customFormat="1" ht="17.25" customHeight="1" x14ac:dyDescent="0.3">
      <c r="A35" s="158"/>
      <c r="B35" s="158"/>
      <c r="C35" s="158"/>
      <c r="D35" s="158"/>
      <c r="E35" s="158"/>
      <c r="F35" s="158"/>
      <c r="G35" s="158"/>
      <c r="H35" s="158"/>
      <c r="I35" s="158"/>
      <c r="J35" s="432">
        <f>J34+Q34</f>
        <v>763</v>
      </c>
      <c r="K35" s="433"/>
      <c r="L35" s="433"/>
      <c r="M35" s="433"/>
      <c r="N35" s="433"/>
      <c r="O35" s="433"/>
      <c r="P35" s="433"/>
      <c r="Q35" s="433"/>
      <c r="R35" s="433"/>
      <c r="S35" s="433"/>
      <c r="T35" s="433"/>
      <c r="U35" s="433"/>
      <c r="V35" s="433"/>
      <c r="W35" s="434"/>
      <c r="X35" s="438">
        <f>X34</f>
        <v>26</v>
      </c>
      <c r="Y35" s="433"/>
      <c r="Z35" s="433"/>
      <c r="AA35" s="433"/>
      <c r="AB35" s="433"/>
      <c r="AC35" s="433"/>
      <c r="AD35" s="434"/>
      <c r="AE35" s="430">
        <f>AE34</f>
        <v>0</v>
      </c>
      <c r="AF35" s="431"/>
      <c r="AG35" s="431"/>
      <c r="AH35" s="431"/>
      <c r="AI35" s="431"/>
      <c r="AJ35" s="431"/>
      <c r="AK35" s="431"/>
      <c r="AL35" s="121"/>
      <c r="AM35" s="178"/>
      <c r="AN35" s="178"/>
      <c r="AO35" s="178"/>
      <c r="AP35" s="178"/>
      <c r="AQ35" s="121"/>
      <c r="AR35" s="121"/>
      <c r="AS35" s="159"/>
      <c r="AT35" s="181"/>
      <c r="AU35" s="181"/>
      <c r="AV35" s="181"/>
      <c r="AW35" s="181"/>
      <c r="AX35" s="181"/>
      <c r="AY35" s="181"/>
      <c r="AZ35" s="181"/>
    </row>
    <row r="36" spans="1:52" s="68" customFormat="1" ht="17.25" customHeight="1" x14ac:dyDescent="0.3">
      <c r="A36" s="158"/>
      <c r="B36" s="325"/>
      <c r="C36" s="325"/>
      <c r="D36" s="325"/>
      <c r="E36" s="325"/>
      <c r="F36" s="325"/>
      <c r="G36" s="325"/>
      <c r="H36" s="325"/>
      <c r="I36" s="325"/>
      <c r="J36" s="435"/>
      <c r="K36" s="436"/>
      <c r="L36" s="436"/>
      <c r="M36" s="436"/>
      <c r="N36" s="436"/>
      <c r="O36" s="436"/>
      <c r="P36" s="436"/>
      <c r="Q36" s="436"/>
      <c r="R36" s="436"/>
      <c r="S36" s="436"/>
      <c r="T36" s="436"/>
      <c r="U36" s="436"/>
      <c r="V36" s="436"/>
      <c r="W36" s="437"/>
      <c r="X36" s="435"/>
      <c r="Y36" s="436"/>
      <c r="Z36" s="436"/>
      <c r="AA36" s="436"/>
      <c r="AB36" s="436"/>
      <c r="AC36" s="436"/>
      <c r="AD36" s="437"/>
      <c r="AE36" s="431"/>
      <c r="AF36" s="431"/>
      <c r="AG36" s="431"/>
      <c r="AH36" s="431"/>
      <c r="AI36" s="431"/>
      <c r="AJ36" s="431"/>
      <c r="AK36" s="431"/>
      <c r="AL36" s="121"/>
      <c r="AM36" s="178"/>
      <c r="AN36" s="178"/>
      <c r="AO36" s="178"/>
      <c r="AP36" s="178"/>
      <c r="AQ36" s="121"/>
      <c r="AR36" s="121"/>
      <c r="AS36" s="159"/>
      <c r="AT36" s="181"/>
      <c r="AU36" s="181"/>
      <c r="AV36" s="181"/>
      <c r="AW36" s="181"/>
      <c r="AX36" s="181"/>
      <c r="AY36" s="181"/>
      <c r="AZ36" s="181"/>
    </row>
    <row r="37" spans="1:52" s="68" customFormat="1" ht="42.75" customHeight="1" x14ac:dyDescent="0.3">
      <c r="A37" s="158"/>
      <c r="B37" s="174"/>
      <c r="C37" s="121">
        <v>789</v>
      </c>
      <c r="D37" s="336"/>
      <c r="E37" s="121"/>
      <c r="F37" s="121"/>
      <c r="G37" s="121"/>
      <c r="H37" s="121"/>
      <c r="I37" s="121"/>
      <c r="J37" s="121"/>
      <c r="K37" s="127"/>
      <c r="L37" s="121"/>
      <c r="M37" s="121"/>
      <c r="N37" s="121"/>
      <c r="O37" s="121"/>
      <c r="P37" s="121"/>
      <c r="Q37" s="121"/>
      <c r="R37" s="121"/>
      <c r="S37" s="127"/>
      <c r="T37" s="121"/>
      <c r="U37" s="121"/>
      <c r="V37" s="121"/>
      <c r="W37" s="121"/>
      <c r="X37" s="121"/>
      <c r="Y37" s="121"/>
      <c r="Z37" s="170"/>
      <c r="AA37" s="121"/>
      <c r="AB37" s="121"/>
      <c r="AC37" s="121"/>
      <c r="AD37" s="121"/>
      <c r="AE37" s="121"/>
      <c r="AF37" s="121"/>
      <c r="AG37" s="343">
        <v>19</v>
      </c>
      <c r="AH37" s="121"/>
      <c r="AI37" s="121"/>
      <c r="AJ37" s="121"/>
      <c r="AK37" s="121"/>
      <c r="AL37" s="121"/>
      <c r="AM37" s="332"/>
      <c r="AN37" s="178"/>
      <c r="AO37" s="178"/>
      <c r="AP37" s="178"/>
      <c r="AQ37" s="121"/>
      <c r="AR37" s="121"/>
      <c r="AS37" s="159"/>
      <c r="AT37" s="181"/>
      <c r="AU37" s="181"/>
      <c r="AV37" s="181"/>
      <c r="AW37" s="181"/>
      <c r="AX37" s="181"/>
      <c r="AY37" s="181"/>
      <c r="AZ37" s="181"/>
    </row>
    <row r="38" spans="1:52" s="68" customFormat="1" x14ac:dyDescent="0.3">
      <c r="A38" s="158"/>
      <c r="B38" s="85"/>
      <c r="C38" s="121">
        <v>44</v>
      </c>
      <c r="D38" s="336"/>
      <c r="E38" s="121"/>
      <c r="F38" s="121"/>
      <c r="G38" s="121"/>
      <c r="H38" s="121"/>
      <c r="I38" s="121"/>
      <c r="J38" s="121"/>
      <c r="K38" s="127"/>
      <c r="L38" s="121"/>
      <c r="M38" s="121"/>
      <c r="N38" s="121"/>
      <c r="O38" s="121"/>
      <c r="P38" s="121"/>
      <c r="Q38" s="121"/>
      <c r="R38" s="121"/>
      <c r="S38" s="127"/>
      <c r="T38" s="121"/>
      <c r="U38" s="121"/>
      <c r="V38" s="121"/>
      <c r="W38" s="121"/>
      <c r="X38" s="121"/>
      <c r="Y38" s="121"/>
      <c r="Z38" s="170"/>
      <c r="AA38" s="121"/>
      <c r="AB38" s="121"/>
      <c r="AC38" s="121"/>
      <c r="AD38" s="121"/>
      <c r="AE38" s="121"/>
      <c r="AF38" s="121"/>
      <c r="AG38" s="344"/>
      <c r="AH38" s="121"/>
      <c r="AI38" s="121"/>
      <c r="AJ38" s="121"/>
      <c r="AK38" s="121"/>
      <c r="AL38" s="121"/>
      <c r="AM38" s="178"/>
      <c r="AN38" s="178"/>
      <c r="AO38" s="178"/>
      <c r="AP38" s="178"/>
      <c r="AQ38" s="121"/>
      <c r="AR38" s="121"/>
      <c r="AS38" s="159"/>
      <c r="AT38" s="181"/>
      <c r="AU38" s="181"/>
      <c r="AV38" s="181"/>
      <c r="AW38" s="181"/>
      <c r="AX38" s="181"/>
      <c r="AY38" s="181"/>
      <c r="AZ38" s="181"/>
    </row>
    <row r="39" spans="1:52" s="68" customFormat="1" x14ac:dyDescent="0.3">
      <c r="A39" s="158"/>
      <c r="B39" s="174"/>
      <c r="C39" s="121">
        <f>SUM(C37:C38)</f>
        <v>833</v>
      </c>
      <c r="D39" s="336"/>
      <c r="E39" s="121"/>
      <c r="F39" s="121"/>
      <c r="G39" s="121"/>
      <c r="H39" s="121"/>
      <c r="I39" s="121"/>
      <c r="J39" s="121"/>
      <c r="K39" s="127"/>
      <c r="L39" s="121"/>
      <c r="M39" s="121"/>
      <c r="N39" s="121"/>
      <c r="O39" s="121"/>
      <c r="P39" s="121"/>
      <c r="Q39" s="121"/>
      <c r="R39" s="121"/>
      <c r="S39" s="127"/>
      <c r="T39" s="121"/>
      <c r="U39" s="121"/>
      <c r="V39" s="121"/>
      <c r="W39" s="121"/>
      <c r="X39" s="121"/>
      <c r="Y39" s="121"/>
      <c r="Z39" s="170"/>
      <c r="AA39" s="121"/>
      <c r="AB39" s="121"/>
      <c r="AC39" s="121"/>
      <c r="AD39" s="121"/>
      <c r="AE39" s="121"/>
      <c r="AF39" s="121"/>
      <c r="AG39" s="344"/>
      <c r="AH39" s="121"/>
      <c r="AI39" s="121"/>
      <c r="AJ39" s="121"/>
      <c r="AK39" s="121"/>
      <c r="AL39" s="121"/>
      <c r="AM39" s="178"/>
      <c r="AN39" s="178"/>
      <c r="AO39" s="178"/>
      <c r="AP39" s="178"/>
      <c r="AQ39" s="121"/>
      <c r="AR39" s="121"/>
      <c r="AS39" s="159"/>
      <c r="AT39" s="181"/>
      <c r="AU39" s="181"/>
      <c r="AV39" s="181"/>
      <c r="AW39" s="181"/>
      <c r="AX39" s="181"/>
      <c r="AY39" s="181"/>
      <c r="AZ39" s="181"/>
    </row>
    <row r="40" spans="1:52" s="68" customFormat="1" x14ac:dyDescent="0.3">
      <c r="A40" s="158"/>
      <c r="B40" s="158"/>
      <c r="C40" s="121"/>
      <c r="D40" s="336"/>
      <c r="E40" s="121"/>
      <c r="F40" s="121"/>
      <c r="G40" s="121"/>
      <c r="H40" s="121"/>
      <c r="I40" s="121"/>
      <c r="J40" s="121"/>
      <c r="K40" s="127"/>
      <c r="L40" s="121"/>
      <c r="M40" s="121"/>
      <c r="N40" s="121"/>
      <c r="O40" s="121"/>
      <c r="P40" s="121"/>
      <c r="Q40" s="121"/>
      <c r="R40" s="121"/>
      <c r="S40" s="127"/>
      <c r="T40" s="121"/>
      <c r="U40" s="121"/>
      <c r="V40" s="121"/>
      <c r="W40" s="121"/>
      <c r="X40" s="121"/>
      <c r="Y40" s="121"/>
      <c r="Z40" s="170"/>
      <c r="AA40" s="121"/>
      <c r="AB40" s="121"/>
      <c r="AC40" s="121"/>
      <c r="AD40" s="121"/>
      <c r="AE40" s="121" t="s">
        <v>213</v>
      </c>
      <c r="AF40" s="121"/>
      <c r="AG40" s="344"/>
      <c r="AH40" s="121"/>
      <c r="AI40" s="121"/>
      <c r="AJ40" s="121"/>
      <c r="AK40" s="121"/>
      <c r="AL40" s="121"/>
      <c r="AM40" s="178"/>
      <c r="AN40" s="178"/>
      <c r="AO40" s="178"/>
      <c r="AP40" s="178"/>
      <c r="AQ40" s="121"/>
      <c r="AR40" s="121"/>
      <c r="AS40" s="159"/>
      <c r="AT40" s="181"/>
      <c r="AU40" s="181"/>
      <c r="AV40" s="181"/>
      <c r="AW40" s="181"/>
      <c r="AX40" s="181"/>
      <c r="AY40" s="181"/>
      <c r="AZ40" s="181"/>
    </row>
    <row r="41" spans="1:52" s="68" customFormat="1" x14ac:dyDescent="0.3">
      <c r="A41" s="158"/>
      <c r="B41" s="174"/>
      <c r="C41" s="121"/>
      <c r="D41" s="336"/>
      <c r="E41" s="121"/>
      <c r="F41" s="121"/>
      <c r="G41" s="121"/>
      <c r="H41" s="121"/>
      <c r="I41" s="121"/>
      <c r="J41" s="121"/>
      <c r="K41" s="127"/>
      <c r="L41" s="121"/>
      <c r="M41" s="121"/>
      <c r="N41" s="121"/>
      <c r="O41" s="121"/>
      <c r="P41" s="121"/>
      <c r="Q41" s="121"/>
      <c r="R41" s="121"/>
      <c r="S41" s="127"/>
      <c r="T41" s="121"/>
      <c r="U41" s="121"/>
      <c r="V41" s="121"/>
      <c r="W41" s="121"/>
      <c r="X41" s="121"/>
      <c r="Y41" s="121"/>
      <c r="Z41" s="170"/>
      <c r="AA41" s="121"/>
      <c r="AB41" s="121"/>
      <c r="AC41" s="121"/>
      <c r="AD41" s="121"/>
      <c r="AE41" s="121"/>
      <c r="AF41" s="121"/>
      <c r="AG41" s="344"/>
      <c r="AH41" s="121"/>
      <c r="AI41" s="121"/>
      <c r="AJ41" s="121"/>
      <c r="AK41" s="121"/>
      <c r="AL41" s="121"/>
      <c r="AM41" s="178"/>
      <c r="AN41" s="178"/>
      <c r="AO41" s="178"/>
      <c r="AP41" s="178"/>
      <c r="AQ41" s="121"/>
      <c r="AR41" s="121"/>
      <c r="AS41" s="159"/>
      <c r="AT41" s="181"/>
      <c r="AU41" s="181"/>
      <c r="AV41" s="181"/>
      <c r="AW41" s="181"/>
      <c r="AX41" s="181"/>
      <c r="AY41" s="181"/>
      <c r="AZ41" s="181"/>
    </row>
    <row r="42" spans="1:52" s="68" customFormat="1" x14ac:dyDescent="0.3">
      <c r="A42" s="158"/>
      <c r="B42" s="174"/>
      <c r="C42" s="121"/>
      <c r="D42" s="336"/>
      <c r="E42" s="121"/>
      <c r="F42" s="121"/>
      <c r="G42" s="121"/>
      <c r="H42" s="121"/>
      <c r="I42" s="121"/>
      <c r="J42" s="121"/>
      <c r="K42" s="127"/>
      <c r="L42" s="121"/>
      <c r="M42" s="121"/>
      <c r="N42" s="121"/>
      <c r="O42" s="121"/>
      <c r="P42" s="121"/>
      <c r="Q42" s="121"/>
      <c r="R42" s="121"/>
      <c r="S42" s="127"/>
      <c r="T42" s="121"/>
      <c r="U42" s="121"/>
      <c r="V42" s="121"/>
      <c r="W42" s="121"/>
      <c r="X42" s="121"/>
      <c r="Y42" s="121"/>
      <c r="Z42" s="170"/>
      <c r="AA42" s="121"/>
      <c r="AB42" s="121"/>
      <c r="AC42" s="121"/>
      <c r="AD42" s="121"/>
      <c r="AE42" s="121"/>
      <c r="AF42" s="121"/>
      <c r="AG42" s="344"/>
      <c r="AH42" s="121"/>
      <c r="AI42" s="121"/>
      <c r="AJ42" s="121"/>
      <c r="AK42" s="121"/>
      <c r="AL42" s="121"/>
      <c r="AM42" s="178"/>
      <c r="AN42" s="178"/>
      <c r="AO42" s="178"/>
      <c r="AP42" s="178"/>
      <c r="AQ42" s="121"/>
      <c r="AR42" s="121"/>
      <c r="AS42" s="159"/>
      <c r="AT42" s="181"/>
      <c r="AU42" s="181"/>
      <c r="AV42" s="181"/>
      <c r="AW42" s="181"/>
      <c r="AX42" s="181"/>
      <c r="AY42" s="181"/>
      <c r="AZ42" s="181"/>
    </row>
    <row r="43" spans="1:52" s="68" customFormat="1" x14ac:dyDescent="0.3">
      <c r="A43" s="158"/>
      <c r="B43" s="158"/>
      <c r="C43" s="121"/>
      <c r="D43" s="336"/>
      <c r="E43" s="121"/>
      <c r="F43" s="121"/>
      <c r="G43" s="121"/>
      <c r="H43" s="121"/>
      <c r="I43" s="121"/>
      <c r="J43" s="121"/>
      <c r="K43" s="127" t="s">
        <v>168</v>
      </c>
      <c r="L43" s="121"/>
      <c r="M43" s="121"/>
      <c r="N43" s="121"/>
      <c r="O43" s="121"/>
      <c r="P43" s="121"/>
      <c r="Q43" s="121"/>
      <c r="R43" s="121"/>
      <c r="S43" s="127"/>
      <c r="T43" s="121"/>
      <c r="U43" s="121"/>
      <c r="V43" s="121"/>
      <c r="W43" s="121"/>
      <c r="X43" s="121"/>
      <c r="Y43" s="121"/>
      <c r="Z43" s="170"/>
      <c r="AA43" s="121"/>
      <c r="AB43" s="121"/>
      <c r="AC43" s="121"/>
      <c r="AD43" s="121"/>
      <c r="AE43" s="121"/>
      <c r="AF43" s="121"/>
      <c r="AG43" s="344"/>
      <c r="AH43" s="121"/>
      <c r="AI43" s="121"/>
      <c r="AJ43" s="121"/>
      <c r="AK43" s="121"/>
      <c r="AL43" s="121"/>
      <c r="AM43" s="178"/>
      <c r="AN43" s="178"/>
      <c r="AO43" s="178"/>
      <c r="AP43" s="178"/>
      <c r="AQ43" s="121"/>
      <c r="AR43" s="121"/>
      <c r="AS43" s="159"/>
      <c r="AT43" s="181"/>
      <c r="AU43" s="181"/>
      <c r="AV43" s="181"/>
      <c r="AW43" s="181"/>
      <c r="AX43" s="181"/>
      <c r="AY43" s="181"/>
      <c r="AZ43" s="181"/>
    </row>
    <row r="44" spans="1:52" s="68" customFormat="1" x14ac:dyDescent="0.3">
      <c r="A44" s="158"/>
      <c r="B44" s="158"/>
      <c r="C44" s="121"/>
      <c r="D44" s="336"/>
      <c r="E44" s="121"/>
      <c r="F44" s="121"/>
      <c r="G44" s="121"/>
      <c r="H44" s="121"/>
      <c r="I44" s="121"/>
      <c r="J44" s="121"/>
      <c r="K44" s="127"/>
      <c r="L44" s="121"/>
      <c r="M44" s="121"/>
      <c r="N44" s="121"/>
      <c r="O44" s="121"/>
      <c r="P44" s="121"/>
      <c r="Q44" s="121"/>
      <c r="R44" s="121"/>
      <c r="S44" s="127"/>
      <c r="T44" s="121"/>
      <c r="U44" s="121"/>
      <c r="V44" s="121"/>
      <c r="W44" s="121"/>
      <c r="X44" s="121"/>
      <c r="Y44" s="121"/>
      <c r="Z44" s="170"/>
      <c r="AA44" s="121"/>
      <c r="AB44" s="121"/>
      <c r="AC44" s="121"/>
      <c r="AD44" s="121"/>
      <c r="AE44" s="121"/>
      <c r="AF44" s="121"/>
      <c r="AG44" s="344"/>
      <c r="AH44" s="121"/>
      <c r="AI44" s="121"/>
      <c r="AJ44" s="121"/>
      <c r="AK44" s="121"/>
      <c r="AL44" s="121"/>
      <c r="AM44" s="178"/>
      <c r="AN44" s="178"/>
      <c r="AO44" s="178"/>
      <c r="AP44" s="178"/>
      <c r="AQ44" s="121"/>
      <c r="AR44" s="121"/>
      <c r="AS44" s="159"/>
      <c r="AT44" s="181"/>
      <c r="AU44" s="181"/>
      <c r="AV44" s="181"/>
      <c r="AW44" s="181"/>
      <c r="AX44" s="181"/>
      <c r="AY44" s="181"/>
      <c r="AZ44" s="181"/>
    </row>
    <row r="45" spans="1:52" s="68" customFormat="1" x14ac:dyDescent="0.3">
      <c r="A45" s="158"/>
      <c r="B45" s="158"/>
      <c r="C45" s="121"/>
      <c r="D45" s="336"/>
      <c r="E45" s="121"/>
      <c r="F45" s="121"/>
      <c r="G45" s="121"/>
      <c r="H45" s="121"/>
      <c r="I45" s="121"/>
      <c r="J45" s="121"/>
      <c r="K45" s="127"/>
      <c r="L45" s="121"/>
      <c r="M45" s="121"/>
      <c r="N45" s="121"/>
      <c r="O45" s="121"/>
      <c r="P45" s="121"/>
      <c r="Q45" s="121"/>
      <c r="R45" s="121"/>
      <c r="S45" s="127"/>
      <c r="T45" s="121"/>
      <c r="U45" s="121"/>
      <c r="V45" s="121"/>
      <c r="W45" s="121"/>
      <c r="X45" s="121"/>
      <c r="Y45" s="121"/>
      <c r="Z45" s="170"/>
      <c r="AA45" s="121"/>
      <c r="AB45" s="121"/>
      <c r="AC45" s="121"/>
      <c r="AD45" s="121"/>
      <c r="AE45" s="121"/>
      <c r="AF45" s="121"/>
      <c r="AG45" s="344"/>
      <c r="AH45" s="121"/>
      <c r="AI45" s="121"/>
      <c r="AJ45" s="121"/>
      <c r="AK45" s="121"/>
      <c r="AL45" s="121"/>
      <c r="AM45" s="178"/>
      <c r="AN45" s="178"/>
      <c r="AO45" s="178"/>
      <c r="AP45" s="178"/>
      <c r="AQ45" s="121"/>
      <c r="AR45" s="121"/>
      <c r="AS45" s="159"/>
      <c r="AT45" s="181"/>
      <c r="AU45" s="181"/>
      <c r="AV45" s="181"/>
      <c r="AW45" s="181"/>
      <c r="AX45" s="181"/>
      <c r="AY45" s="181"/>
      <c r="AZ45" s="181"/>
    </row>
    <row r="46" spans="1:52" s="68" customFormat="1" x14ac:dyDescent="0.3">
      <c r="A46" s="158"/>
      <c r="B46" s="158"/>
      <c r="C46" s="121"/>
      <c r="D46" s="336"/>
      <c r="E46" s="121"/>
      <c r="F46" s="121"/>
      <c r="G46" s="121"/>
      <c r="H46" s="121"/>
      <c r="I46" s="121"/>
      <c r="J46" s="121"/>
      <c r="K46" s="127"/>
      <c r="L46" s="121"/>
      <c r="M46" s="121"/>
      <c r="N46" s="121"/>
      <c r="O46" s="121"/>
      <c r="P46" s="121"/>
      <c r="Q46" s="121"/>
      <c r="R46" s="121"/>
      <c r="S46" s="127"/>
      <c r="T46" s="121"/>
      <c r="U46" s="121"/>
      <c r="V46" s="121"/>
      <c r="W46" s="121"/>
      <c r="X46" s="121"/>
      <c r="Y46" s="121"/>
      <c r="Z46" s="170"/>
      <c r="AA46" s="121"/>
      <c r="AB46" s="121"/>
      <c r="AC46" s="121"/>
      <c r="AD46" s="121"/>
      <c r="AE46" s="121"/>
      <c r="AF46" s="121"/>
      <c r="AG46" s="344"/>
      <c r="AH46" s="121"/>
      <c r="AI46" s="121"/>
      <c r="AJ46" s="121"/>
      <c r="AK46" s="121"/>
      <c r="AL46" s="121"/>
      <c r="AM46" s="178"/>
      <c r="AN46" s="178"/>
      <c r="AO46" s="178"/>
      <c r="AP46" s="178"/>
      <c r="AQ46" s="121"/>
      <c r="AR46" s="121"/>
      <c r="AS46" s="159"/>
      <c r="AT46" s="181"/>
      <c r="AU46" s="181"/>
      <c r="AV46" s="181"/>
      <c r="AW46" s="181"/>
      <c r="AX46" s="181"/>
      <c r="AY46" s="181"/>
      <c r="AZ46" s="181"/>
    </row>
    <row r="47" spans="1:52" s="68" customFormat="1" x14ac:dyDescent="0.3">
      <c r="A47" s="158"/>
      <c r="B47" s="158"/>
      <c r="C47" s="121"/>
      <c r="D47" s="336"/>
      <c r="E47" s="121"/>
      <c r="F47" s="121"/>
      <c r="G47" s="121"/>
      <c r="H47" s="121"/>
      <c r="I47" s="121"/>
      <c r="J47" s="121"/>
      <c r="K47" s="127"/>
      <c r="L47" s="121"/>
      <c r="M47" s="121"/>
      <c r="N47" s="121"/>
      <c r="O47" s="121"/>
      <c r="P47" s="121"/>
      <c r="Q47" s="121"/>
      <c r="R47" s="121"/>
      <c r="S47" s="127"/>
      <c r="T47" s="121"/>
      <c r="U47" s="121"/>
      <c r="V47" s="121"/>
      <c r="W47" s="121"/>
      <c r="X47" s="121"/>
      <c r="Y47" s="121"/>
      <c r="Z47" s="170"/>
      <c r="AA47" s="121"/>
      <c r="AB47" s="121"/>
      <c r="AC47" s="121"/>
      <c r="AD47" s="121"/>
      <c r="AE47" s="121"/>
      <c r="AF47" s="121"/>
      <c r="AG47" s="344"/>
      <c r="AH47" s="121"/>
      <c r="AI47" s="121"/>
      <c r="AJ47" s="121"/>
      <c r="AK47" s="121"/>
      <c r="AL47" s="121"/>
      <c r="AM47" s="178"/>
      <c r="AN47" s="178"/>
      <c r="AO47" s="178"/>
      <c r="AP47" s="178"/>
      <c r="AQ47" s="121"/>
      <c r="AR47" s="121"/>
      <c r="AS47" s="159"/>
      <c r="AT47" s="181"/>
      <c r="AU47" s="181"/>
      <c r="AV47" s="181"/>
      <c r="AW47" s="181"/>
      <c r="AX47" s="181"/>
      <c r="AY47" s="181"/>
      <c r="AZ47" s="181"/>
    </row>
    <row r="48" spans="1:52" s="68" customFormat="1" x14ac:dyDescent="0.3">
      <c r="A48" s="158"/>
      <c r="B48" s="158"/>
      <c r="C48" s="121"/>
      <c r="D48" s="336"/>
      <c r="E48" s="121"/>
      <c r="F48" s="121"/>
      <c r="G48" s="121"/>
      <c r="H48" s="121"/>
      <c r="I48" s="121"/>
      <c r="J48" s="121"/>
      <c r="K48" s="127"/>
      <c r="L48" s="121"/>
      <c r="M48" s="121"/>
      <c r="N48" s="121"/>
      <c r="O48" s="121"/>
      <c r="P48" s="121"/>
      <c r="Q48" s="121"/>
      <c r="R48" s="121"/>
      <c r="S48" s="127"/>
      <c r="T48" s="121"/>
      <c r="U48" s="121"/>
      <c r="V48" s="121"/>
      <c r="W48" s="121"/>
      <c r="X48" s="121"/>
      <c r="Y48" s="121"/>
      <c r="Z48" s="170"/>
      <c r="AA48" s="121"/>
      <c r="AB48" s="121"/>
      <c r="AC48" s="121"/>
      <c r="AD48" s="121"/>
      <c r="AE48" s="121"/>
      <c r="AF48" s="121"/>
      <c r="AG48" s="344"/>
      <c r="AH48" s="121"/>
      <c r="AI48" s="121"/>
      <c r="AJ48" s="121"/>
      <c r="AK48" s="121"/>
      <c r="AL48" s="121"/>
      <c r="AM48" s="178"/>
      <c r="AN48" s="178"/>
      <c r="AO48" s="178"/>
      <c r="AP48" s="178"/>
      <c r="AQ48" s="121"/>
      <c r="AR48" s="121"/>
      <c r="AS48" s="159"/>
      <c r="AT48" s="181"/>
      <c r="AU48" s="181"/>
      <c r="AV48" s="181"/>
      <c r="AW48" s="181"/>
      <c r="AX48" s="181"/>
      <c r="AY48" s="181"/>
      <c r="AZ48" s="181"/>
    </row>
    <row r="49" spans="1:52" s="68" customFormat="1" x14ac:dyDescent="0.3">
      <c r="A49" s="158"/>
      <c r="B49" s="158"/>
      <c r="C49" s="121"/>
      <c r="D49" s="336"/>
      <c r="E49" s="121"/>
      <c r="F49" s="121"/>
      <c r="G49" s="121"/>
      <c r="H49" s="121"/>
      <c r="I49" s="121"/>
      <c r="J49" s="121"/>
      <c r="K49" s="127"/>
      <c r="L49" s="121"/>
      <c r="M49" s="121"/>
      <c r="N49" s="121"/>
      <c r="O49" s="121"/>
      <c r="P49" s="121"/>
      <c r="Q49" s="121"/>
      <c r="R49" s="121"/>
      <c r="S49" s="127"/>
      <c r="T49" s="121"/>
      <c r="U49" s="121"/>
      <c r="V49" s="121"/>
      <c r="W49" s="121"/>
      <c r="X49" s="121"/>
      <c r="Y49" s="121"/>
      <c r="Z49" s="170"/>
      <c r="AA49" s="121"/>
      <c r="AB49" s="121"/>
      <c r="AC49" s="121"/>
      <c r="AD49" s="121"/>
      <c r="AE49" s="121"/>
      <c r="AF49" s="121"/>
      <c r="AG49" s="344"/>
      <c r="AH49" s="121"/>
      <c r="AI49" s="121"/>
      <c r="AJ49" s="121"/>
      <c r="AK49" s="121"/>
      <c r="AL49" s="121"/>
      <c r="AM49" s="178"/>
      <c r="AN49" s="178"/>
      <c r="AO49" s="178"/>
      <c r="AP49" s="178"/>
      <c r="AQ49" s="121"/>
      <c r="AR49" s="121"/>
      <c r="AS49" s="159"/>
      <c r="AT49" s="181"/>
      <c r="AU49" s="181"/>
      <c r="AV49" s="181"/>
      <c r="AW49" s="181"/>
      <c r="AX49" s="181"/>
      <c r="AY49" s="181"/>
      <c r="AZ49" s="181"/>
    </row>
    <row r="50" spans="1:52" s="68" customFormat="1" x14ac:dyDescent="0.3">
      <c r="A50" s="158"/>
      <c r="B50" s="158"/>
      <c r="C50" s="121"/>
      <c r="D50" s="336"/>
      <c r="E50" s="121"/>
      <c r="F50" s="121"/>
      <c r="G50" s="121"/>
      <c r="H50" s="121"/>
      <c r="I50" s="121"/>
      <c r="J50" s="121"/>
      <c r="K50" s="127"/>
      <c r="L50" s="121"/>
      <c r="M50" s="121"/>
      <c r="N50" s="121"/>
      <c r="O50" s="121"/>
      <c r="P50" s="121"/>
      <c r="Q50" s="121"/>
      <c r="R50" s="121"/>
      <c r="S50" s="127"/>
      <c r="T50" s="121"/>
      <c r="U50" s="121"/>
      <c r="V50" s="121"/>
      <c r="W50" s="121"/>
      <c r="X50" s="121"/>
      <c r="Y50" s="121"/>
      <c r="Z50" s="170"/>
      <c r="AA50" s="121"/>
      <c r="AB50" s="121"/>
      <c r="AC50" s="121"/>
      <c r="AD50" s="121"/>
      <c r="AE50" s="121"/>
      <c r="AF50" s="121"/>
      <c r="AG50" s="344"/>
      <c r="AH50" s="121"/>
      <c r="AI50" s="121"/>
      <c r="AJ50" s="121"/>
      <c r="AK50" s="121"/>
      <c r="AL50" s="121"/>
      <c r="AM50" s="178"/>
      <c r="AN50" s="178"/>
      <c r="AO50" s="178"/>
      <c r="AP50" s="178"/>
      <c r="AQ50" s="121"/>
      <c r="AR50" s="121"/>
      <c r="AS50" s="159"/>
      <c r="AT50" s="181"/>
      <c r="AU50" s="181"/>
      <c r="AV50" s="181"/>
      <c r="AW50" s="181"/>
      <c r="AX50" s="181"/>
      <c r="AY50" s="181"/>
      <c r="AZ50" s="181"/>
    </row>
    <row r="51" spans="1:52" s="68" customFormat="1" x14ac:dyDescent="0.3">
      <c r="A51" s="158"/>
      <c r="B51" s="158"/>
      <c r="C51" s="121"/>
      <c r="D51" s="336"/>
      <c r="E51" s="121"/>
      <c r="F51" s="121"/>
      <c r="G51" s="121"/>
      <c r="H51" s="121"/>
      <c r="I51" s="121"/>
      <c r="J51" s="121"/>
      <c r="K51" s="127"/>
      <c r="L51" s="121"/>
      <c r="M51" s="121"/>
      <c r="N51" s="121"/>
      <c r="O51" s="121"/>
      <c r="P51" s="121"/>
      <c r="Q51" s="121"/>
      <c r="R51" s="121"/>
      <c r="S51" s="127"/>
      <c r="T51" s="121"/>
      <c r="U51" s="121"/>
      <c r="V51" s="121"/>
      <c r="W51" s="121"/>
      <c r="X51" s="121"/>
      <c r="Y51" s="121"/>
      <c r="Z51" s="170"/>
      <c r="AA51" s="121"/>
      <c r="AB51" s="121"/>
      <c r="AC51" s="121"/>
      <c r="AD51" s="121"/>
      <c r="AE51" s="121"/>
      <c r="AF51" s="121"/>
      <c r="AG51" s="344"/>
      <c r="AH51" s="121"/>
      <c r="AI51" s="121"/>
      <c r="AJ51" s="121"/>
      <c r="AK51" s="121"/>
      <c r="AL51" s="121"/>
      <c r="AM51" s="178"/>
      <c r="AN51" s="178"/>
      <c r="AO51" s="178"/>
      <c r="AP51" s="178"/>
      <c r="AQ51" s="121"/>
      <c r="AR51" s="121"/>
      <c r="AS51" s="159"/>
      <c r="AT51" s="181"/>
      <c r="AU51" s="181"/>
      <c r="AV51" s="181"/>
      <c r="AW51" s="181"/>
      <c r="AX51" s="181"/>
      <c r="AY51" s="181"/>
      <c r="AZ51" s="181"/>
    </row>
    <row r="52" spans="1:52" s="68" customFormat="1" x14ac:dyDescent="0.3">
      <c r="A52" s="158"/>
      <c r="B52" s="158"/>
      <c r="C52" s="121"/>
      <c r="D52" s="336"/>
      <c r="E52" s="121"/>
      <c r="F52" s="121"/>
      <c r="G52" s="121"/>
      <c r="H52" s="121"/>
      <c r="I52" s="121"/>
      <c r="J52" s="121"/>
      <c r="K52" s="127"/>
      <c r="L52" s="121"/>
      <c r="M52" s="121"/>
      <c r="N52" s="121"/>
      <c r="O52" s="121"/>
      <c r="P52" s="121"/>
      <c r="Q52" s="121"/>
      <c r="R52" s="121"/>
      <c r="S52" s="127"/>
      <c r="T52" s="121"/>
      <c r="U52" s="121"/>
      <c r="V52" s="121"/>
      <c r="W52" s="121"/>
      <c r="X52" s="121"/>
      <c r="Y52" s="121"/>
      <c r="Z52" s="170"/>
      <c r="AA52" s="121"/>
      <c r="AB52" s="121"/>
      <c r="AC52" s="121"/>
      <c r="AD52" s="121"/>
      <c r="AE52" s="121"/>
      <c r="AF52" s="121"/>
      <c r="AG52" s="344"/>
      <c r="AH52" s="121"/>
      <c r="AI52" s="121"/>
      <c r="AJ52" s="121"/>
      <c r="AK52" s="121"/>
      <c r="AL52" s="121"/>
      <c r="AM52" s="178"/>
      <c r="AN52" s="178"/>
      <c r="AO52" s="178"/>
      <c r="AP52" s="178"/>
      <c r="AQ52" s="121"/>
      <c r="AR52" s="121"/>
      <c r="AS52" s="159"/>
      <c r="AT52" s="181"/>
      <c r="AU52" s="181"/>
      <c r="AV52" s="181"/>
      <c r="AW52" s="181"/>
      <c r="AX52" s="181"/>
      <c r="AY52" s="181"/>
      <c r="AZ52" s="181"/>
    </row>
    <row r="53" spans="1:52" s="68" customFormat="1" x14ac:dyDescent="0.3">
      <c r="A53" s="158"/>
      <c r="B53" s="158"/>
      <c r="C53" s="158"/>
      <c r="D53" s="50"/>
      <c r="E53" s="158"/>
      <c r="F53" s="158"/>
      <c r="G53" s="158"/>
      <c r="H53" s="158"/>
      <c r="I53" s="158"/>
      <c r="J53" s="158"/>
      <c r="K53" s="50"/>
      <c r="L53" s="158"/>
      <c r="M53" s="158"/>
      <c r="N53" s="158"/>
      <c r="O53" s="158"/>
      <c r="P53" s="158"/>
      <c r="Q53" s="158"/>
      <c r="R53" s="158"/>
      <c r="S53" s="50"/>
      <c r="T53" s="158"/>
      <c r="U53" s="158"/>
      <c r="V53" s="158"/>
      <c r="W53" s="158"/>
      <c r="X53" s="158"/>
      <c r="Y53" s="158"/>
      <c r="Z53" s="50"/>
      <c r="AA53" s="158"/>
      <c r="AB53" s="158"/>
      <c r="AC53" s="158"/>
      <c r="AD53" s="158"/>
      <c r="AE53" s="158"/>
      <c r="AF53" s="158"/>
      <c r="AG53" s="345"/>
      <c r="AH53" s="158"/>
      <c r="AI53" s="158"/>
      <c r="AJ53" s="158"/>
      <c r="AK53" s="158"/>
      <c r="AL53" s="158"/>
      <c r="AM53" s="50"/>
      <c r="AN53" s="50"/>
      <c r="AO53" s="50"/>
      <c r="AP53" s="50"/>
      <c r="AQ53" s="158"/>
      <c r="AR53" s="158"/>
      <c r="AS53" s="160"/>
      <c r="AT53" s="181"/>
      <c r="AU53" s="181"/>
      <c r="AV53" s="181"/>
      <c r="AW53" s="181"/>
      <c r="AX53" s="181"/>
      <c r="AY53" s="181"/>
      <c r="AZ53" s="181"/>
    </row>
    <row r="54" spans="1:52" s="68" customFormat="1" x14ac:dyDescent="0.3">
      <c r="A54" s="158"/>
      <c r="B54" s="158"/>
      <c r="C54" s="158"/>
      <c r="D54" s="50"/>
      <c r="E54" s="158"/>
      <c r="F54" s="158"/>
      <c r="G54" s="158"/>
      <c r="H54" s="158"/>
      <c r="I54" s="158"/>
      <c r="J54" s="158"/>
      <c r="K54" s="50"/>
      <c r="L54" s="158"/>
      <c r="M54" s="158"/>
      <c r="N54" s="158"/>
      <c r="O54" s="158"/>
      <c r="P54" s="158"/>
      <c r="Q54" s="158"/>
      <c r="R54" s="158"/>
      <c r="S54" s="50"/>
      <c r="T54" s="158"/>
      <c r="U54" s="158"/>
      <c r="V54" s="158"/>
      <c r="W54" s="158"/>
      <c r="X54" s="158"/>
      <c r="Y54" s="158"/>
      <c r="Z54" s="50"/>
      <c r="AA54" s="158"/>
      <c r="AB54" s="158"/>
      <c r="AC54" s="158"/>
      <c r="AD54" s="158"/>
      <c r="AE54" s="158"/>
      <c r="AF54" s="158"/>
      <c r="AG54" s="345"/>
      <c r="AH54" s="158"/>
      <c r="AI54" s="158"/>
      <c r="AJ54" s="158"/>
      <c r="AK54" s="158"/>
      <c r="AL54" s="158"/>
      <c r="AM54" s="50"/>
      <c r="AN54" s="50"/>
      <c r="AO54" s="50"/>
      <c r="AP54" s="50"/>
      <c r="AQ54" s="158"/>
      <c r="AR54" s="158"/>
      <c r="AS54" s="160"/>
      <c r="AT54" s="181"/>
      <c r="AU54" s="181"/>
      <c r="AV54" s="181"/>
      <c r="AW54" s="181"/>
      <c r="AX54" s="181"/>
      <c r="AY54" s="181"/>
      <c r="AZ54" s="181"/>
    </row>
    <row r="55" spans="1:52" s="68" customFormat="1" x14ac:dyDescent="0.3">
      <c r="A55" s="158"/>
      <c r="B55" s="158"/>
      <c r="C55" s="158"/>
      <c r="D55" s="50"/>
      <c r="E55" s="158"/>
      <c r="F55" s="158"/>
      <c r="G55" s="158"/>
      <c r="H55" s="158"/>
      <c r="I55" s="158"/>
      <c r="J55" s="158"/>
      <c r="K55" s="50"/>
      <c r="L55" s="158"/>
      <c r="M55" s="158"/>
      <c r="N55" s="158"/>
      <c r="O55" s="158"/>
      <c r="P55" s="158"/>
      <c r="Q55" s="158"/>
      <c r="R55" s="158"/>
      <c r="S55" s="50"/>
      <c r="T55" s="158"/>
      <c r="U55" s="158"/>
      <c r="V55" s="158"/>
      <c r="W55" s="158"/>
      <c r="X55" s="158"/>
      <c r="Y55" s="158"/>
      <c r="Z55" s="50"/>
      <c r="AA55" s="158"/>
      <c r="AB55" s="158"/>
      <c r="AC55" s="158"/>
      <c r="AD55" s="158"/>
      <c r="AE55" s="158"/>
      <c r="AF55" s="158"/>
      <c r="AG55" s="345"/>
      <c r="AH55" s="158"/>
      <c r="AI55" s="158"/>
      <c r="AJ55" s="158"/>
      <c r="AK55" s="158"/>
      <c r="AL55" s="158"/>
      <c r="AM55" s="50"/>
      <c r="AN55" s="50"/>
      <c r="AO55" s="50"/>
      <c r="AP55" s="50"/>
      <c r="AQ55" s="158"/>
      <c r="AR55" s="158"/>
      <c r="AS55" s="160"/>
      <c r="AT55" s="181"/>
      <c r="AU55" s="181"/>
      <c r="AV55" s="181"/>
      <c r="AW55" s="181"/>
      <c r="AX55" s="181"/>
      <c r="AY55" s="181"/>
      <c r="AZ55" s="181"/>
    </row>
    <row r="56" spans="1:52" s="68" customFormat="1" x14ac:dyDescent="0.3">
      <c r="A56" s="158"/>
      <c r="B56" s="158"/>
      <c r="C56" s="158"/>
      <c r="D56" s="50"/>
      <c r="E56" s="158"/>
      <c r="F56" s="158"/>
      <c r="G56" s="158"/>
      <c r="H56" s="158"/>
      <c r="I56" s="158"/>
      <c r="J56" s="158"/>
      <c r="K56" s="50"/>
      <c r="L56" s="158"/>
      <c r="M56" s="158"/>
      <c r="N56" s="158"/>
      <c r="O56" s="158"/>
      <c r="P56" s="158"/>
      <c r="Q56" s="158"/>
      <c r="R56" s="158"/>
      <c r="S56" s="50"/>
      <c r="T56" s="158"/>
      <c r="U56" s="158"/>
      <c r="V56" s="158"/>
      <c r="W56" s="158"/>
      <c r="X56" s="158"/>
      <c r="Y56" s="158"/>
      <c r="Z56" s="50"/>
      <c r="AA56" s="158"/>
      <c r="AB56" s="158"/>
      <c r="AC56" s="158"/>
      <c r="AD56" s="158"/>
      <c r="AE56" s="158"/>
      <c r="AF56" s="158"/>
      <c r="AG56" s="345"/>
      <c r="AH56" s="158"/>
      <c r="AI56" s="158"/>
      <c r="AJ56" s="158"/>
      <c r="AK56" s="158"/>
      <c r="AL56" s="158"/>
      <c r="AM56" s="50"/>
      <c r="AN56" s="50"/>
      <c r="AO56" s="50"/>
      <c r="AP56" s="50"/>
      <c r="AQ56" s="158"/>
      <c r="AR56" s="158"/>
      <c r="AS56" s="160"/>
      <c r="AT56" s="181"/>
      <c r="AU56" s="181"/>
      <c r="AV56" s="181"/>
      <c r="AW56" s="181"/>
      <c r="AX56" s="181"/>
      <c r="AY56" s="181"/>
      <c r="AZ56" s="181"/>
    </row>
    <row r="57" spans="1:52" s="68" customFormat="1" x14ac:dyDescent="0.3">
      <c r="A57" s="158"/>
      <c r="B57" s="158"/>
      <c r="C57" s="158"/>
      <c r="D57" s="50"/>
      <c r="E57" s="158"/>
      <c r="F57" s="158"/>
      <c r="G57" s="158"/>
      <c r="H57" s="158"/>
      <c r="I57" s="158"/>
      <c r="J57" s="158"/>
      <c r="K57" s="50"/>
      <c r="L57" s="158"/>
      <c r="M57" s="158"/>
      <c r="N57" s="158"/>
      <c r="O57" s="158"/>
      <c r="P57" s="158"/>
      <c r="Q57" s="158"/>
      <c r="R57" s="158"/>
      <c r="S57" s="50"/>
      <c r="T57" s="158"/>
      <c r="U57" s="158"/>
      <c r="V57" s="158"/>
      <c r="W57" s="158"/>
      <c r="X57" s="158"/>
      <c r="Y57" s="158"/>
      <c r="Z57" s="50"/>
      <c r="AA57" s="158"/>
      <c r="AB57" s="158"/>
      <c r="AC57" s="158"/>
      <c r="AD57" s="158"/>
      <c r="AE57" s="158"/>
      <c r="AF57" s="158"/>
      <c r="AG57" s="345"/>
      <c r="AH57" s="158"/>
      <c r="AI57" s="158"/>
      <c r="AJ57" s="158"/>
      <c r="AK57" s="158"/>
      <c r="AL57" s="158"/>
      <c r="AM57" s="50"/>
      <c r="AN57" s="50"/>
      <c r="AO57" s="50"/>
      <c r="AP57" s="50"/>
      <c r="AQ57" s="158"/>
      <c r="AR57" s="158"/>
      <c r="AS57" s="160"/>
      <c r="AT57" s="181"/>
      <c r="AU57" s="181"/>
      <c r="AV57" s="181"/>
      <c r="AW57" s="181"/>
      <c r="AX57" s="181"/>
      <c r="AY57" s="181"/>
      <c r="AZ57" s="181"/>
    </row>
    <row r="58" spans="1:52" s="68" customFormat="1" x14ac:dyDescent="0.3">
      <c r="A58" s="158"/>
      <c r="B58" s="158"/>
      <c r="C58" s="158"/>
      <c r="D58" s="50"/>
      <c r="E58" s="158"/>
      <c r="F58" s="158"/>
      <c r="G58" s="158"/>
      <c r="H58" s="158"/>
      <c r="I58" s="158"/>
      <c r="J58" s="158"/>
      <c r="K58" s="50"/>
      <c r="L58" s="158"/>
      <c r="M58" s="158"/>
      <c r="N58" s="158"/>
      <c r="O58" s="158"/>
      <c r="P58" s="158"/>
      <c r="Q58" s="158"/>
      <c r="R58" s="158"/>
      <c r="S58" s="50"/>
      <c r="T58" s="158"/>
      <c r="U58" s="158"/>
      <c r="V58" s="158"/>
      <c r="W58" s="158"/>
      <c r="X58" s="158"/>
      <c r="Y58" s="158"/>
      <c r="Z58" s="50"/>
      <c r="AA58" s="158"/>
      <c r="AB58" s="158"/>
      <c r="AC58" s="158"/>
      <c r="AD58" s="158"/>
      <c r="AE58" s="158"/>
      <c r="AF58" s="158"/>
      <c r="AG58" s="345"/>
      <c r="AH58" s="158"/>
      <c r="AI58" s="158"/>
      <c r="AJ58" s="158"/>
      <c r="AK58" s="158"/>
      <c r="AL58" s="158"/>
      <c r="AM58" s="50"/>
      <c r="AN58" s="50"/>
      <c r="AO58" s="50"/>
      <c r="AP58" s="50"/>
      <c r="AQ58" s="158"/>
      <c r="AR58" s="158"/>
      <c r="AS58" s="160"/>
      <c r="AT58" s="181"/>
      <c r="AU58" s="181"/>
      <c r="AV58" s="181"/>
      <c r="AW58" s="181"/>
      <c r="AX58" s="181"/>
      <c r="AY58" s="181"/>
      <c r="AZ58" s="181"/>
    </row>
    <row r="59" spans="1:52" s="68" customFormat="1" x14ac:dyDescent="0.3">
      <c r="A59" s="158"/>
      <c r="B59" s="158"/>
      <c r="C59" s="158"/>
      <c r="D59" s="50"/>
      <c r="E59" s="158"/>
      <c r="F59" s="158"/>
      <c r="G59" s="158"/>
      <c r="H59" s="158"/>
      <c r="I59" s="158"/>
      <c r="J59" s="158"/>
      <c r="K59" s="50"/>
      <c r="L59" s="158"/>
      <c r="M59" s="158"/>
      <c r="N59" s="158"/>
      <c r="O59" s="158"/>
      <c r="P59" s="158"/>
      <c r="Q59" s="158"/>
      <c r="R59" s="158"/>
      <c r="S59" s="50"/>
      <c r="T59" s="158"/>
      <c r="U59" s="158"/>
      <c r="V59" s="158"/>
      <c r="W59" s="158"/>
      <c r="X59" s="158"/>
      <c r="Y59" s="158"/>
      <c r="Z59" s="50"/>
      <c r="AA59" s="158"/>
      <c r="AB59" s="158"/>
      <c r="AC59" s="158"/>
      <c r="AD59" s="158"/>
      <c r="AE59" s="158"/>
      <c r="AF59" s="158"/>
      <c r="AG59" s="345"/>
      <c r="AH59" s="158"/>
      <c r="AI59" s="158"/>
      <c r="AJ59" s="158"/>
      <c r="AK59" s="158"/>
      <c r="AL59" s="158"/>
      <c r="AM59" s="50"/>
      <c r="AN59" s="50"/>
      <c r="AO59" s="50"/>
      <c r="AP59" s="50"/>
      <c r="AQ59" s="158"/>
      <c r="AR59" s="158"/>
      <c r="AS59" s="160"/>
      <c r="AT59" s="181"/>
      <c r="AU59" s="181"/>
      <c r="AV59" s="181"/>
      <c r="AW59" s="181"/>
      <c r="AX59" s="181"/>
      <c r="AY59" s="181"/>
      <c r="AZ59" s="181"/>
    </row>
    <row r="60" spans="1:52" s="68" customFormat="1" x14ac:dyDescent="0.3">
      <c r="A60" s="158"/>
      <c r="B60" s="158"/>
      <c r="C60" s="158"/>
      <c r="D60" s="50"/>
      <c r="E60" s="158"/>
      <c r="F60" s="158"/>
      <c r="G60" s="158"/>
      <c r="H60" s="158"/>
      <c r="I60" s="158"/>
      <c r="J60" s="158"/>
      <c r="K60" s="50"/>
      <c r="L60" s="158"/>
      <c r="M60" s="158"/>
      <c r="N60" s="158"/>
      <c r="O60" s="158"/>
      <c r="P60" s="158"/>
      <c r="Q60" s="158"/>
      <c r="R60" s="158"/>
      <c r="S60" s="50"/>
      <c r="T60" s="158"/>
      <c r="U60" s="158"/>
      <c r="V60" s="158"/>
      <c r="W60" s="158"/>
      <c r="X60" s="158"/>
      <c r="Y60" s="158"/>
      <c r="Z60" s="50"/>
      <c r="AA60" s="158"/>
      <c r="AB60" s="158"/>
      <c r="AC60" s="158"/>
      <c r="AD60" s="158"/>
      <c r="AE60" s="158"/>
      <c r="AF60" s="158"/>
      <c r="AG60" s="345"/>
      <c r="AH60" s="158"/>
      <c r="AI60" s="158"/>
      <c r="AJ60" s="158"/>
      <c r="AK60" s="158"/>
      <c r="AL60" s="158"/>
      <c r="AM60" s="50"/>
      <c r="AN60" s="50"/>
      <c r="AO60" s="50"/>
      <c r="AP60" s="50"/>
      <c r="AQ60" s="158"/>
      <c r="AR60" s="158"/>
      <c r="AS60" s="160"/>
      <c r="AT60" s="181"/>
      <c r="AU60" s="181"/>
      <c r="AV60" s="181"/>
      <c r="AW60" s="181"/>
      <c r="AX60" s="181"/>
      <c r="AY60" s="181"/>
      <c r="AZ60" s="181"/>
    </row>
    <row r="61" spans="1:52" s="68" customFormat="1" x14ac:dyDescent="0.3">
      <c r="A61" s="158"/>
      <c r="B61" s="158"/>
      <c r="C61" s="158"/>
      <c r="D61" s="50"/>
      <c r="E61" s="158"/>
      <c r="F61" s="158"/>
      <c r="G61" s="158"/>
      <c r="H61" s="158"/>
      <c r="I61" s="158"/>
      <c r="J61" s="158"/>
      <c r="K61" s="50"/>
      <c r="L61" s="158"/>
      <c r="M61" s="158"/>
      <c r="N61" s="158"/>
      <c r="O61" s="158"/>
      <c r="P61" s="158"/>
      <c r="Q61" s="158"/>
      <c r="R61" s="158"/>
      <c r="S61" s="50"/>
      <c r="T61" s="158"/>
      <c r="U61" s="158"/>
      <c r="V61" s="158"/>
      <c r="W61" s="158"/>
      <c r="X61" s="158"/>
      <c r="Y61" s="158"/>
      <c r="Z61" s="50"/>
      <c r="AA61" s="158"/>
      <c r="AB61" s="158"/>
      <c r="AC61" s="158"/>
      <c r="AD61" s="158"/>
      <c r="AE61" s="158"/>
      <c r="AF61" s="158"/>
      <c r="AG61" s="345"/>
      <c r="AH61" s="158"/>
      <c r="AI61" s="158"/>
      <c r="AJ61" s="158"/>
      <c r="AK61" s="158"/>
      <c r="AL61" s="158"/>
      <c r="AM61" s="50"/>
      <c r="AN61" s="50"/>
      <c r="AO61" s="50"/>
      <c r="AP61" s="50"/>
      <c r="AQ61" s="158"/>
      <c r="AR61" s="158"/>
      <c r="AS61" s="160"/>
      <c r="AT61" s="181"/>
      <c r="AU61" s="181"/>
      <c r="AV61" s="181"/>
      <c r="AW61" s="181"/>
      <c r="AX61" s="181"/>
      <c r="AY61" s="181"/>
      <c r="AZ61" s="181"/>
    </row>
    <row r="62" spans="1:52" s="68" customFormat="1" x14ac:dyDescent="0.3">
      <c r="A62" s="158"/>
      <c r="B62" s="158"/>
      <c r="C62" s="158"/>
      <c r="D62" s="50"/>
      <c r="E62" s="158"/>
      <c r="F62" s="158"/>
      <c r="G62" s="158"/>
      <c r="H62" s="158"/>
      <c r="I62" s="158"/>
      <c r="J62" s="158"/>
      <c r="K62" s="50"/>
      <c r="L62" s="158"/>
      <c r="M62" s="158"/>
      <c r="N62" s="158"/>
      <c r="O62" s="158"/>
      <c r="P62" s="158"/>
      <c r="Q62" s="158"/>
      <c r="R62" s="158"/>
      <c r="S62" s="50"/>
      <c r="T62" s="158"/>
      <c r="U62" s="158"/>
      <c r="V62" s="158"/>
      <c r="W62" s="158"/>
      <c r="X62" s="158"/>
      <c r="Y62" s="158"/>
      <c r="Z62" s="50"/>
      <c r="AA62" s="158"/>
      <c r="AB62" s="158"/>
      <c r="AC62" s="158"/>
      <c r="AD62" s="158"/>
      <c r="AE62" s="158"/>
      <c r="AF62" s="158"/>
      <c r="AG62" s="345"/>
      <c r="AH62" s="158"/>
      <c r="AI62" s="158"/>
      <c r="AJ62" s="158"/>
      <c r="AK62" s="158"/>
      <c r="AL62" s="158"/>
      <c r="AM62" s="50"/>
      <c r="AN62" s="50"/>
      <c r="AO62" s="50"/>
      <c r="AP62" s="50"/>
      <c r="AQ62" s="158"/>
      <c r="AR62" s="158"/>
      <c r="AS62" s="160"/>
      <c r="AT62" s="181"/>
      <c r="AU62" s="181"/>
      <c r="AV62" s="181"/>
      <c r="AW62" s="181"/>
      <c r="AX62" s="181"/>
      <c r="AY62" s="181"/>
      <c r="AZ62" s="181"/>
    </row>
    <row r="63" spans="1:52" s="68" customFormat="1" x14ac:dyDescent="0.3">
      <c r="A63" s="158"/>
      <c r="B63" s="158"/>
      <c r="C63" s="158"/>
      <c r="D63" s="50"/>
      <c r="E63" s="158"/>
      <c r="F63" s="158"/>
      <c r="G63" s="158"/>
      <c r="H63" s="158"/>
      <c r="I63" s="158"/>
      <c r="J63" s="158"/>
      <c r="K63" s="50"/>
      <c r="L63" s="158"/>
      <c r="M63" s="158"/>
      <c r="N63" s="158"/>
      <c r="O63" s="158"/>
      <c r="P63" s="158"/>
      <c r="Q63" s="158"/>
      <c r="R63" s="158"/>
      <c r="S63" s="50"/>
      <c r="T63" s="158"/>
      <c r="U63" s="158"/>
      <c r="V63" s="158"/>
      <c r="W63" s="158"/>
      <c r="X63" s="158"/>
      <c r="Y63" s="158"/>
      <c r="Z63" s="50"/>
      <c r="AA63" s="158"/>
      <c r="AB63" s="158"/>
      <c r="AC63" s="158"/>
      <c r="AD63" s="158"/>
      <c r="AE63" s="158"/>
      <c r="AF63" s="158"/>
      <c r="AG63" s="345"/>
      <c r="AH63" s="158"/>
      <c r="AI63" s="158"/>
      <c r="AJ63" s="158"/>
      <c r="AK63" s="158"/>
      <c r="AL63" s="158"/>
      <c r="AM63" s="50"/>
      <c r="AN63" s="50"/>
      <c r="AO63" s="50"/>
      <c r="AP63" s="50"/>
      <c r="AQ63" s="158"/>
      <c r="AR63" s="158"/>
      <c r="AS63" s="160"/>
      <c r="AT63" s="181"/>
      <c r="AU63" s="181"/>
      <c r="AV63" s="181"/>
      <c r="AW63" s="181"/>
      <c r="AX63" s="181"/>
      <c r="AY63" s="181"/>
      <c r="AZ63" s="181"/>
    </row>
    <row r="64" spans="1:52" s="68" customFormat="1" x14ac:dyDescent="0.3">
      <c r="A64" s="158"/>
      <c r="B64" s="158"/>
      <c r="C64" s="158"/>
      <c r="D64" s="50"/>
      <c r="E64" s="158"/>
      <c r="F64" s="158"/>
      <c r="G64" s="158"/>
      <c r="H64" s="158"/>
      <c r="I64" s="158"/>
      <c r="J64" s="158"/>
      <c r="K64" s="50"/>
      <c r="L64" s="158"/>
      <c r="M64" s="158"/>
      <c r="N64" s="158"/>
      <c r="O64" s="158"/>
      <c r="P64" s="158"/>
      <c r="Q64" s="158"/>
      <c r="R64" s="158"/>
      <c r="S64" s="50"/>
      <c r="T64" s="158"/>
      <c r="U64" s="158"/>
      <c r="V64" s="158"/>
      <c r="W64" s="158"/>
      <c r="X64" s="158"/>
      <c r="Y64" s="158"/>
      <c r="Z64" s="50"/>
      <c r="AA64" s="158"/>
      <c r="AB64" s="158"/>
      <c r="AC64" s="158"/>
      <c r="AD64" s="158"/>
      <c r="AE64" s="158"/>
      <c r="AF64" s="158"/>
      <c r="AG64" s="345"/>
      <c r="AH64" s="158"/>
      <c r="AI64" s="158"/>
      <c r="AJ64" s="158"/>
      <c r="AK64" s="158"/>
      <c r="AL64" s="158"/>
      <c r="AM64" s="50"/>
      <c r="AN64" s="50"/>
      <c r="AO64" s="50"/>
      <c r="AP64" s="50"/>
      <c r="AQ64" s="158"/>
      <c r="AR64" s="158"/>
      <c r="AS64" s="160"/>
      <c r="AT64" s="181"/>
      <c r="AU64" s="181"/>
      <c r="AV64" s="181"/>
      <c r="AW64" s="181"/>
      <c r="AX64" s="181"/>
      <c r="AY64" s="181"/>
      <c r="AZ64" s="181"/>
    </row>
    <row r="65" spans="1:52" s="68" customFormat="1" x14ac:dyDescent="0.3">
      <c r="A65" s="158"/>
      <c r="B65" s="158"/>
      <c r="C65" s="158"/>
      <c r="D65" s="50"/>
      <c r="E65" s="158"/>
      <c r="F65" s="158"/>
      <c r="G65" s="158"/>
      <c r="H65" s="158"/>
      <c r="I65" s="158"/>
      <c r="J65" s="158"/>
      <c r="K65" s="50"/>
      <c r="L65" s="158"/>
      <c r="M65" s="158"/>
      <c r="N65" s="158"/>
      <c r="O65" s="158"/>
      <c r="P65" s="158"/>
      <c r="Q65" s="158"/>
      <c r="R65" s="158"/>
      <c r="S65" s="50"/>
      <c r="T65" s="158"/>
      <c r="U65" s="158"/>
      <c r="V65" s="158"/>
      <c r="W65" s="158"/>
      <c r="X65" s="158"/>
      <c r="Y65" s="158"/>
      <c r="Z65" s="50"/>
      <c r="AA65" s="158"/>
      <c r="AB65" s="158"/>
      <c r="AC65" s="158"/>
      <c r="AD65" s="158"/>
      <c r="AE65" s="158"/>
      <c r="AF65" s="158"/>
      <c r="AG65" s="345"/>
      <c r="AH65" s="158"/>
      <c r="AI65" s="158"/>
      <c r="AJ65" s="158"/>
      <c r="AK65" s="158"/>
      <c r="AL65" s="158"/>
      <c r="AM65" s="50"/>
      <c r="AN65" s="50"/>
      <c r="AO65" s="50"/>
      <c r="AP65" s="50"/>
      <c r="AQ65" s="158"/>
      <c r="AR65" s="158"/>
      <c r="AS65" s="160"/>
      <c r="AT65" s="181"/>
      <c r="AU65" s="181"/>
      <c r="AV65" s="181"/>
      <c r="AW65" s="181"/>
      <c r="AX65" s="181"/>
      <c r="AY65" s="181"/>
      <c r="AZ65" s="181"/>
    </row>
    <row r="66" spans="1:52" s="68" customFormat="1" x14ac:dyDescent="0.3">
      <c r="A66" s="158"/>
      <c r="B66" s="158"/>
      <c r="C66" s="158"/>
      <c r="D66" s="50"/>
      <c r="E66" s="158"/>
      <c r="F66" s="158"/>
      <c r="G66" s="158"/>
      <c r="H66" s="158"/>
      <c r="I66" s="158"/>
      <c r="J66" s="158"/>
      <c r="K66" s="50"/>
      <c r="L66" s="158"/>
      <c r="M66" s="158"/>
      <c r="N66" s="158"/>
      <c r="O66" s="158"/>
      <c r="P66" s="158"/>
      <c r="Q66" s="158"/>
      <c r="R66" s="158"/>
      <c r="S66" s="50"/>
      <c r="T66" s="158"/>
      <c r="U66" s="158"/>
      <c r="V66" s="158"/>
      <c r="W66" s="158"/>
      <c r="X66" s="158"/>
      <c r="Y66" s="158"/>
      <c r="Z66" s="50"/>
      <c r="AA66" s="158"/>
      <c r="AB66" s="158"/>
      <c r="AC66" s="158"/>
      <c r="AD66" s="158"/>
      <c r="AE66" s="158"/>
      <c r="AF66" s="158"/>
      <c r="AG66" s="345"/>
      <c r="AH66" s="158"/>
      <c r="AI66" s="158"/>
      <c r="AJ66" s="158"/>
      <c r="AK66" s="158"/>
      <c r="AL66" s="158"/>
      <c r="AM66" s="50"/>
      <c r="AN66" s="50"/>
      <c r="AO66" s="50"/>
      <c r="AP66" s="50"/>
      <c r="AQ66" s="158"/>
      <c r="AR66" s="158"/>
      <c r="AS66" s="160"/>
      <c r="AT66" s="181"/>
      <c r="AU66" s="181"/>
      <c r="AV66" s="181"/>
      <c r="AW66" s="181"/>
      <c r="AX66" s="181"/>
      <c r="AY66" s="181"/>
      <c r="AZ66" s="181"/>
    </row>
    <row r="67" spans="1:52" s="68" customFormat="1" x14ac:dyDescent="0.3">
      <c r="A67" s="158"/>
      <c r="B67" s="158"/>
      <c r="C67" s="158"/>
      <c r="D67" s="50"/>
      <c r="E67" s="158"/>
      <c r="F67" s="158"/>
      <c r="G67" s="158"/>
      <c r="H67" s="158"/>
      <c r="I67" s="158"/>
      <c r="J67" s="158"/>
      <c r="K67" s="50"/>
      <c r="L67" s="158"/>
      <c r="M67" s="158"/>
      <c r="N67" s="158"/>
      <c r="O67" s="158"/>
      <c r="P67" s="158"/>
      <c r="Q67" s="158"/>
      <c r="R67" s="158"/>
      <c r="S67" s="50"/>
      <c r="T67" s="158"/>
      <c r="U67" s="158"/>
      <c r="V67" s="158"/>
      <c r="W67" s="158"/>
      <c r="X67" s="158"/>
      <c r="Y67" s="158"/>
      <c r="Z67" s="50"/>
      <c r="AA67" s="158"/>
      <c r="AB67" s="158"/>
      <c r="AC67" s="158"/>
      <c r="AD67" s="158"/>
      <c r="AE67" s="158"/>
      <c r="AF67" s="158"/>
      <c r="AG67" s="345"/>
      <c r="AH67" s="158"/>
      <c r="AI67" s="158"/>
      <c r="AJ67" s="158"/>
      <c r="AK67" s="158"/>
      <c r="AL67" s="158"/>
      <c r="AM67" s="50"/>
      <c r="AN67" s="50"/>
      <c r="AO67" s="50"/>
      <c r="AP67" s="50"/>
      <c r="AQ67" s="158"/>
      <c r="AR67" s="158"/>
      <c r="AS67" s="160"/>
      <c r="AT67" s="181"/>
      <c r="AU67" s="181"/>
      <c r="AV67" s="181"/>
      <c r="AW67" s="181"/>
      <c r="AX67" s="181"/>
      <c r="AY67" s="181"/>
      <c r="AZ67" s="181"/>
    </row>
    <row r="68" spans="1:52" s="68" customFormat="1" x14ac:dyDescent="0.3">
      <c r="A68" s="158"/>
      <c r="B68" s="158"/>
      <c r="C68" s="158"/>
      <c r="D68" s="50"/>
      <c r="E68" s="158"/>
      <c r="F68" s="158"/>
      <c r="G68" s="158"/>
      <c r="H68" s="158"/>
      <c r="I68" s="158"/>
      <c r="J68" s="158"/>
      <c r="K68" s="50"/>
      <c r="L68" s="158"/>
      <c r="M68" s="158"/>
      <c r="N68" s="158"/>
      <c r="O68" s="158"/>
      <c r="P68" s="158"/>
      <c r="Q68" s="158"/>
      <c r="R68" s="158"/>
      <c r="S68" s="50"/>
      <c r="T68" s="158"/>
      <c r="U68" s="158"/>
      <c r="V68" s="158"/>
      <c r="W68" s="158"/>
      <c r="X68" s="158"/>
      <c r="Y68" s="158"/>
      <c r="Z68" s="50"/>
      <c r="AA68" s="158"/>
      <c r="AB68" s="158"/>
      <c r="AC68" s="158"/>
      <c r="AD68" s="158"/>
      <c r="AE68" s="158"/>
      <c r="AF68" s="158"/>
      <c r="AG68" s="345"/>
      <c r="AH68" s="158"/>
      <c r="AI68" s="158"/>
      <c r="AJ68" s="158"/>
      <c r="AK68" s="158"/>
      <c r="AL68" s="158"/>
      <c r="AM68" s="50"/>
      <c r="AN68" s="50"/>
      <c r="AO68" s="50"/>
      <c r="AP68" s="50"/>
      <c r="AQ68" s="158"/>
      <c r="AR68" s="158"/>
      <c r="AS68" s="160"/>
      <c r="AT68" s="181"/>
      <c r="AU68" s="181"/>
      <c r="AV68" s="181"/>
      <c r="AW68" s="181"/>
      <c r="AX68" s="181"/>
      <c r="AY68" s="181"/>
      <c r="AZ68" s="181"/>
    </row>
    <row r="69" spans="1:52" s="68" customFormat="1" x14ac:dyDescent="0.3">
      <c r="A69" s="158"/>
      <c r="B69" s="158"/>
      <c r="C69" s="158"/>
      <c r="D69" s="50"/>
      <c r="E69" s="158"/>
      <c r="F69" s="158"/>
      <c r="G69" s="158"/>
      <c r="H69" s="158"/>
      <c r="I69" s="158"/>
      <c r="J69" s="158"/>
      <c r="K69" s="50"/>
      <c r="L69" s="158"/>
      <c r="M69" s="158"/>
      <c r="N69" s="158"/>
      <c r="O69" s="158"/>
      <c r="P69" s="158"/>
      <c r="Q69" s="158"/>
      <c r="R69" s="158"/>
      <c r="S69" s="50"/>
      <c r="T69" s="158"/>
      <c r="U69" s="158"/>
      <c r="V69" s="158"/>
      <c r="W69" s="158"/>
      <c r="X69" s="158"/>
      <c r="Y69" s="158"/>
      <c r="Z69" s="50"/>
      <c r="AA69" s="158"/>
      <c r="AB69" s="158"/>
      <c r="AC69" s="158"/>
      <c r="AD69" s="158"/>
      <c r="AE69" s="158"/>
      <c r="AF69" s="158"/>
      <c r="AG69" s="345"/>
      <c r="AH69" s="158"/>
      <c r="AI69" s="158"/>
      <c r="AJ69" s="158"/>
      <c r="AK69" s="158"/>
      <c r="AL69" s="158"/>
      <c r="AM69" s="50"/>
      <c r="AN69" s="50"/>
      <c r="AO69" s="50"/>
      <c r="AP69" s="50"/>
      <c r="AQ69" s="158"/>
      <c r="AR69" s="158"/>
      <c r="AS69" s="160"/>
      <c r="AT69" s="181"/>
      <c r="AU69" s="181"/>
      <c r="AV69" s="181"/>
      <c r="AW69" s="181"/>
      <c r="AX69" s="181"/>
      <c r="AY69" s="181"/>
      <c r="AZ69" s="181"/>
    </row>
    <row r="70" spans="1:52" s="68" customFormat="1" x14ac:dyDescent="0.3">
      <c r="A70" s="158"/>
      <c r="B70" s="158"/>
      <c r="C70" s="158"/>
      <c r="D70" s="50"/>
      <c r="E70" s="158"/>
      <c r="F70" s="158"/>
      <c r="G70" s="158"/>
      <c r="H70" s="158"/>
      <c r="I70" s="158"/>
      <c r="J70" s="158"/>
      <c r="K70" s="50"/>
      <c r="L70" s="158"/>
      <c r="M70" s="158"/>
      <c r="N70" s="158"/>
      <c r="O70" s="158"/>
      <c r="P70" s="158"/>
      <c r="Q70" s="158"/>
      <c r="R70" s="158"/>
      <c r="S70" s="50"/>
      <c r="T70" s="158"/>
      <c r="U70" s="158"/>
      <c r="V70" s="158"/>
      <c r="W70" s="158"/>
      <c r="X70" s="158"/>
      <c r="Y70" s="158"/>
      <c r="Z70" s="50"/>
      <c r="AA70" s="158"/>
      <c r="AB70" s="158"/>
      <c r="AC70" s="158"/>
      <c r="AD70" s="158"/>
      <c r="AE70" s="158"/>
      <c r="AF70" s="158"/>
      <c r="AG70" s="345"/>
      <c r="AH70" s="158"/>
      <c r="AI70" s="158"/>
      <c r="AJ70" s="158"/>
      <c r="AK70" s="158"/>
      <c r="AL70" s="158"/>
      <c r="AM70" s="50"/>
      <c r="AN70" s="50"/>
      <c r="AO70" s="50"/>
      <c r="AP70" s="50"/>
      <c r="AQ70" s="158"/>
      <c r="AR70" s="158"/>
      <c r="AS70" s="160"/>
      <c r="AT70" s="181"/>
      <c r="AU70" s="181"/>
      <c r="AV70" s="181"/>
      <c r="AW70" s="181"/>
      <c r="AX70" s="181"/>
      <c r="AY70" s="181"/>
      <c r="AZ70" s="181"/>
    </row>
    <row r="71" spans="1:52" s="68" customFormat="1" x14ac:dyDescent="0.3">
      <c r="A71" s="161"/>
      <c r="B71" s="121"/>
      <c r="C71" s="158"/>
      <c r="D71" s="50"/>
      <c r="E71" s="158"/>
      <c r="F71" s="158"/>
      <c r="G71" s="158"/>
      <c r="H71" s="158"/>
      <c r="I71" s="158"/>
      <c r="J71" s="158"/>
      <c r="K71" s="50"/>
      <c r="L71" s="158"/>
      <c r="M71" s="158"/>
      <c r="N71" s="158"/>
      <c r="O71" s="158"/>
      <c r="P71" s="158"/>
      <c r="Q71" s="158"/>
      <c r="R71" s="158"/>
      <c r="S71" s="50"/>
      <c r="T71" s="158"/>
      <c r="U71" s="158"/>
      <c r="V71" s="158"/>
      <c r="W71" s="158"/>
      <c r="X71" s="158"/>
      <c r="Y71" s="158"/>
      <c r="Z71" s="50"/>
      <c r="AA71" s="158"/>
      <c r="AB71" s="158"/>
      <c r="AC71" s="158"/>
      <c r="AD71" s="158"/>
      <c r="AE71" s="158"/>
      <c r="AF71" s="158"/>
      <c r="AG71" s="345"/>
      <c r="AH71" s="158"/>
      <c r="AI71" s="158"/>
      <c r="AJ71" s="158"/>
      <c r="AK71" s="158"/>
      <c r="AL71" s="158"/>
      <c r="AM71" s="50"/>
      <c r="AN71" s="50"/>
      <c r="AO71" s="50"/>
      <c r="AP71" s="50"/>
      <c r="AQ71" s="158"/>
      <c r="AR71" s="158"/>
      <c r="AS71" s="160"/>
      <c r="AT71" s="181"/>
      <c r="AU71" s="181"/>
      <c r="AV71" s="181"/>
      <c r="AW71" s="181"/>
      <c r="AX71" s="181"/>
      <c r="AY71" s="181"/>
      <c r="AZ71" s="181"/>
    </row>
    <row r="72" spans="1:52" s="68" customFormat="1" x14ac:dyDescent="0.3">
      <c r="A72" s="161"/>
      <c r="B72" s="121"/>
      <c r="C72" s="158"/>
      <c r="D72" s="50"/>
      <c r="E72" s="158"/>
      <c r="F72" s="158"/>
      <c r="G72" s="158"/>
      <c r="H72" s="158"/>
      <c r="I72" s="158"/>
      <c r="J72" s="158"/>
      <c r="K72" s="50"/>
      <c r="L72" s="158"/>
      <c r="M72" s="158"/>
      <c r="N72" s="158"/>
      <c r="O72" s="158"/>
      <c r="P72" s="158"/>
      <c r="Q72" s="158"/>
      <c r="R72" s="158"/>
      <c r="S72" s="50"/>
      <c r="T72" s="158"/>
      <c r="U72" s="158"/>
      <c r="V72" s="158"/>
      <c r="W72" s="158"/>
      <c r="X72" s="158"/>
      <c r="Y72" s="158"/>
      <c r="Z72" s="50"/>
      <c r="AA72" s="158"/>
      <c r="AB72" s="158"/>
      <c r="AC72" s="158"/>
      <c r="AD72" s="158"/>
      <c r="AE72" s="158"/>
      <c r="AF72" s="158"/>
      <c r="AG72" s="345"/>
      <c r="AH72" s="158"/>
      <c r="AI72" s="158"/>
      <c r="AJ72" s="158"/>
      <c r="AK72" s="158"/>
      <c r="AL72" s="158"/>
      <c r="AM72" s="50"/>
      <c r="AN72" s="50"/>
      <c r="AO72" s="50"/>
      <c r="AP72" s="50"/>
      <c r="AQ72" s="158"/>
      <c r="AR72" s="158"/>
      <c r="AS72" s="160"/>
      <c r="AT72" s="181"/>
      <c r="AU72" s="181"/>
      <c r="AV72" s="181"/>
      <c r="AW72" s="181"/>
      <c r="AX72" s="181"/>
      <c r="AY72" s="181"/>
      <c r="AZ72" s="181"/>
    </row>
    <row r="73" spans="1:52" s="68" customFormat="1" x14ac:dyDescent="0.3">
      <c r="A73" s="161"/>
      <c r="B73" s="121"/>
      <c r="C73" s="158"/>
      <c r="D73" s="50"/>
      <c r="E73" s="158"/>
      <c r="F73" s="158"/>
      <c r="G73" s="158"/>
      <c r="H73" s="158"/>
      <c r="I73" s="158"/>
      <c r="J73" s="158"/>
      <c r="K73" s="50"/>
      <c r="L73" s="158"/>
      <c r="M73" s="158"/>
      <c r="N73" s="158"/>
      <c r="O73" s="158"/>
      <c r="P73" s="158"/>
      <c r="Q73" s="158"/>
      <c r="R73" s="158"/>
      <c r="S73" s="50"/>
      <c r="T73" s="158"/>
      <c r="U73" s="158"/>
      <c r="V73" s="158"/>
      <c r="W73" s="158"/>
      <c r="X73" s="158"/>
      <c r="Y73" s="158"/>
      <c r="Z73" s="50"/>
      <c r="AA73" s="158"/>
      <c r="AB73" s="158"/>
      <c r="AC73" s="158"/>
      <c r="AD73" s="158"/>
      <c r="AE73" s="158"/>
      <c r="AF73" s="158"/>
      <c r="AG73" s="345"/>
      <c r="AH73" s="158"/>
      <c r="AI73" s="158"/>
      <c r="AJ73" s="158"/>
      <c r="AK73" s="158"/>
      <c r="AL73" s="158"/>
      <c r="AM73" s="50"/>
      <c r="AN73" s="50"/>
      <c r="AO73" s="50"/>
      <c r="AP73" s="50"/>
      <c r="AQ73" s="158"/>
      <c r="AR73" s="158"/>
      <c r="AS73" s="160"/>
      <c r="AT73" s="181"/>
      <c r="AU73" s="181"/>
      <c r="AV73" s="181"/>
      <c r="AW73" s="181"/>
      <c r="AX73" s="181"/>
      <c r="AY73" s="181"/>
      <c r="AZ73" s="181"/>
    </row>
    <row r="74" spans="1:52" s="68" customFormat="1" x14ac:dyDescent="0.3">
      <c r="A74" s="161"/>
      <c r="B74" s="121"/>
      <c r="C74" s="158"/>
      <c r="D74" s="50"/>
      <c r="E74" s="158"/>
      <c r="F74" s="158"/>
      <c r="G74" s="158"/>
      <c r="H74" s="158"/>
      <c r="I74" s="158"/>
      <c r="J74" s="158"/>
      <c r="K74" s="50"/>
      <c r="L74" s="158"/>
      <c r="M74" s="158"/>
      <c r="N74" s="158"/>
      <c r="O74" s="158"/>
      <c r="P74" s="158"/>
      <c r="Q74" s="158"/>
      <c r="R74" s="158"/>
      <c r="S74" s="50"/>
      <c r="T74" s="158"/>
      <c r="U74" s="158"/>
      <c r="V74" s="158"/>
      <c r="W74" s="158"/>
      <c r="X74" s="158"/>
      <c r="Y74" s="158"/>
      <c r="Z74" s="50"/>
      <c r="AA74" s="158"/>
      <c r="AB74" s="158"/>
      <c r="AC74" s="158"/>
      <c r="AD74" s="158"/>
      <c r="AE74" s="158"/>
      <c r="AF74" s="158"/>
      <c r="AG74" s="345"/>
      <c r="AH74" s="158"/>
      <c r="AI74" s="158"/>
      <c r="AJ74" s="158"/>
      <c r="AK74" s="158"/>
      <c r="AL74" s="158"/>
      <c r="AM74" s="50"/>
      <c r="AN74" s="50"/>
      <c r="AO74" s="50"/>
      <c r="AP74" s="50"/>
      <c r="AQ74" s="158"/>
      <c r="AR74" s="158"/>
      <c r="AS74" s="160"/>
      <c r="AT74" s="181"/>
      <c r="AU74" s="181"/>
      <c r="AV74" s="181"/>
      <c r="AW74" s="181"/>
      <c r="AX74" s="181"/>
      <c r="AY74" s="181"/>
      <c r="AZ74" s="181"/>
    </row>
    <row r="75" spans="1:52" s="68" customFormat="1" x14ac:dyDescent="0.3">
      <c r="A75" s="161"/>
      <c r="B75" s="121"/>
      <c r="C75" s="158"/>
      <c r="D75" s="50"/>
      <c r="E75" s="158"/>
      <c r="F75" s="158"/>
      <c r="G75" s="158"/>
      <c r="H75" s="158"/>
      <c r="I75" s="158"/>
      <c r="J75" s="158"/>
      <c r="K75" s="50"/>
      <c r="L75" s="158"/>
      <c r="M75" s="158"/>
      <c r="N75" s="158"/>
      <c r="O75" s="158"/>
      <c r="P75" s="158"/>
      <c r="Q75" s="158"/>
      <c r="R75" s="158"/>
      <c r="S75" s="50"/>
      <c r="T75" s="158"/>
      <c r="U75" s="158"/>
      <c r="V75" s="158"/>
      <c r="W75" s="158"/>
      <c r="X75" s="158"/>
      <c r="Y75" s="158"/>
      <c r="Z75" s="50"/>
      <c r="AA75" s="158"/>
      <c r="AB75" s="158"/>
      <c r="AC75" s="158"/>
      <c r="AD75" s="158"/>
      <c r="AE75" s="158"/>
      <c r="AF75" s="158"/>
      <c r="AG75" s="345"/>
      <c r="AH75" s="158"/>
      <c r="AI75" s="158"/>
      <c r="AJ75" s="158"/>
      <c r="AK75" s="158"/>
      <c r="AL75" s="158"/>
      <c r="AM75" s="50"/>
      <c r="AN75" s="50"/>
      <c r="AO75" s="50"/>
      <c r="AP75" s="50"/>
      <c r="AQ75" s="158"/>
      <c r="AR75" s="158"/>
      <c r="AS75" s="160"/>
      <c r="AT75" s="181"/>
      <c r="AU75" s="181"/>
      <c r="AV75" s="181"/>
      <c r="AW75" s="181"/>
      <c r="AX75" s="181"/>
      <c r="AY75" s="181"/>
      <c r="AZ75" s="181"/>
    </row>
    <row r="76" spans="1:52" s="68" customFormat="1" x14ac:dyDescent="0.3">
      <c r="A76" s="161"/>
      <c r="B76" s="121"/>
      <c r="C76" s="158"/>
      <c r="D76" s="50"/>
      <c r="E76" s="158"/>
      <c r="F76" s="158"/>
      <c r="G76" s="158"/>
      <c r="H76" s="158"/>
      <c r="I76" s="158"/>
      <c r="J76" s="158"/>
      <c r="K76" s="50"/>
      <c r="L76" s="158"/>
      <c r="M76" s="158"/>
      <c r="N76" s="158"/>
      <c r="O76" s="158"/>
      <c r="P76" s="158"/>
      <c r="Q76" s="158"/>
      <c r="R76" s="158"/>
      <c r="S76" s="50"/>
      <c r="T76" s="158"/>
      <c r="U76" s="158"/>
      <c r="V76" s="158"/>
      <c r="W76" s="158"/>
      <c r="X76" s="158"/>
      <c r="Y76" s="158"/>
      <c r="Z76" s="50"/>
      <c r="AA76" s="158"/>
      <c r="AB76" s="158"/>
      <c r="AC76" s="158"/>
      <c r="AD76" s="158"/>
      <c r="AE76" s="158"/>
      <c r="AF76" s="158"/>
      <c r="AG76" s="345"/>
      <c r="AH76" s="158"/>
      <c r="AI76" s="158"/>
      <c r="AJ76" s="158"/>
      <c r="AK76" s="158"/>
      <c r="AL76" s="158"/>
      <c r="AM76" s="50"/>
      <c r="AN76" s="50"/>
      <c r="AO76" s="50"/>
      <c r="AP76" s="50"/>
      <c r="AQ76" s="158"/>
      <c r="AR76" s="158"/>
      <c r="AS76" s="160"/>
      <c r="AT76" s="181"/>
      <c r="AU76" s="181"/>
      <c r="AV76" s="181"/>
      <c r="AW76" s="181"/>
      <c r="AX76" s="181"/>
      <c r="AY76" s="181"/>
      <c r="AZ76" s="181"/>
    </row>
    <row r="77" spans="1:52" s="68" customFormat="1" x14ac:dyDescent="0.3">
      <c r="A77" s="158"/>
      <c r="B77" s="158"/>
      <c r="C77" s="158"/>
      <c r="D77" s="50"/>
      <c r="E77" s="158"/>
      <c r="F77" s="158"/>
      <c r="G77" s="158"/>
      <c r="H77" s="158"/>
      <c r="I77" s="158"/>
      <c r="J77" s="158"/>
      <c r="K77" s="50"/>
      <c r="L77" s="158"/>
      <c r="M77" s="158"/>
      <c r="N77" s="158"/>
      <c r="O77" s="158"/>
      <c r="P77" s="158"/>
      <c r="Q77" s="158"/>
      <c r="R77" s="158"/>
      <c r="S77" s="50"/>
      <c r="T77" s="158"/>
      <c r="U77" s="158"/>
      <c r="V77" s="158"/>
      <c r="W77" s="158"/>
      <c r="X77" s="158"/>
      <c r="Y77" s="158"/>
      <c r="Z77" s="50"/>
      <c r="AA77" s="158"/>
      <c r="AB77" s="158"/>
      <c r="AC77" s="158"/>
      <c r="AD77" s="158"/>
      <c r="AE77" s="158"/>
      <c r="AF77" s="158"/>
      <c r="AG77" s="345"/>
      <c r="AH77" s="158"/>
      <c r="AI77" s="158"/>
      <c r="AJ77" s="158"/>
      <c r="AK77" s="158"/>
      <c r="AL77" s="158"/>
      <c r="AM77" s="50"/>
      <c r="AN77" s="50"/>
      <c r="AO77" s="50"/>
      <c r="AP77" s="50"/>
      <c r="AQ77" s="158"/>
      <c r="AR77" s="158"/>
      <c r="AS77" s="160"/>
      <c r="AT77" s="181"/>
      <c r="AU77" s="181"/>
      <c r="AV77" s="181"/>
      <c r="AW77" s="181"/>
      <c r="AX77" s="181"/>
      <c r="AY77" s="181"/>
      <c r="AZ77" s="181"/>
    </row>
    <row r="78" spans="1:52" s="68" customFormat="1" x14ac:dyDescent="0.3">
      <c r="A78" s="158"/>
      <c r="B78" s="158"/>
      <c r="C78" s="158"/>
      <c r="D78" s="50"/>
      <c r="E78" s="158"/>
      <c r="F78" s="158"/>
      <c r="G78" s="158"/>
      <c r="H78" s="158"/>
      <c r="I78" s="158"/>
      <c r="J78" s="158"/>
      <c r="K78" s="50"/>
      <c r="L78" s="158"/>
      <c r="M78" s="158"/>
      <c r="N78" s="158"/>
      <c r="O78" s="158"/>
      <c r="P78" s="158"/>
      <c r="Q78" s="158"/>
      <c r="R78" s="158"/>
      <c r="S78" s="50"/>
      <c r="T78" s="158"/>
      <c r="U78" s="158"/>
      <c r="V78" s="158"/>
      <c r="W78" s="158"/>
      <c r="X78" s="158"/>
      <c r="Y78" s="158"/>
      <c r="Z78" s="50"/>
      <c r="AA78" s="158"/>
      <c r="AB78" s="158"/>
      <c r="AC78" s="158"/>
      <c r="AD78" s="158"/>
      <c r="AE78" s="158"/>
      <c r="AF78" s="158"/>
      <c r="AG78" s="345"/>
      <c r="AH78" s="158"/>
      <c r="AI78" s="158"/>
      <c r="AJ78" s="158"/>
      <c r="AK78" s="158"/>
      <c r="AL78" s="158"/>
      <c r="AM78" s="50"/>
      <c r="AN78" s="50"/>
      <c r="AO78" s="50"/>
      <c r="AP78" s="50"/>
      <c r="AQ78" s="158"/>
      <c r="AR78" s="158"/>
      <c r="AS78" s="160"/>
      <c r="AT78" s="181"/>
      <c r="AU78" s="181"/>
      <c r="AV78" s="181"/>
      <c r="AW78" s="181"/>
      <c r="AX78" s="181"/>
      <c r="AY78" s="181"/>
      <c r="AZ78" s="181"/>
    </row>
    <row r="79" spans="1:52" s="68" customFormat="1" x14ac:dyDescent="0.3">
      <c r="A79" s="158"/>
      <c r="B79" s="158"/>
      <c r="C79" s="158"/>
      <c r="D79" s="50"/>
      <c r="E79" s="158"/>
      <c r="F79" s="158"/>
      <c r="G79" s="158"/>
      <c r="H79" s="158"/>
      <c r="I79" s="158"/>
      <c r="J79" s="158"/>
      <c r="K79" s="50"/>
      <c r="L79" s="158"/>
      <c r="M79" s="158"/>
      <c r="N79" s="158"/>
      <c r="O79" s="158"/>
      <c r="P79" s="158"/>
      <c r="Q79" s="158"/>
      <c r="R79" s="158"/>
      <c r="S79" s="50"/>
      <c r="T79" s="158"/>
      <c r="U79" s="158"/>
      <c r="V79" s="158"/>
      <c r="W79" s="158"/>
      <c r="X79" s="158"/>
      <c r="Y79" s="158"/>
      <c r="Z79" s="50"/>
      <c r="AA79" s="158"/>
      <c r="AB79" s="158"/>
      <c r="AC79" s="158"/>
      <c r="AD79" s="158"/>
      <c r="AE79" s="158"/>
      <c r="AF79" s="158"/>
      <c r="AG79" s="345"/>
      <c r="AH79" s="158"/>
      <c r="AI79" s="158"/>
      <c r="AJ79" s="158"/>
      <c r="AK79" s="158"/>
      <c r="AL79" s="158"/>
      <c r="AM79" s="50"/>
      <c r="AN79" s="50"/>
      <c r="AO79" s="50"/>
      <c r="AP79" s="50"/>
      <c r="AQ79" s="158"/>
      <c r="AR79" s="158"/>
      <c r="AS79" s="160"/>
      <c r="AT79" s="181"/>
      <c r="AU79" s="181"/>
      <c r="AV79" s="181"/>
      <c r="AW79" s="181"/>
      <c r="AX79" s="181"/>
      <c r="AY79" s="181"/>
      <c r="AZ79" s="181"/>
    </row>
    <row r="80" spans="1:52" s="68" customFormat="1" x14ac:dyDescent="0.3">
      <c r="A80" s="158"/>
      <c r="B80" s="158"/>
      <c r="C80" s="158"/>
      <c r="D80" s="50"/>
      <c r="E80" s="158"/>
      <c r="F80" s="158"/>
      <c r="G80" s="158"/>
      <c r="H80" s="158"/>
      <c r="I80" s="158"/>
      <c r="J80" s="158"/>
      <c r="K80" s="50"/>
      <c r="L80" s="158"/>
      <c r="M80" s="158"/>
      <c r="N80" s="158"/>
      <c r="O80" s="158"/>
      <c r="P80" s="158"/>
      <c r="Q80" s="158"/>
      <c r="R80" s="158"/>
      <c r="S80" s="50"/>
      <c r="T80" s="158"/>
      <c r="U80" s="158"/>
      <c r="V80" s="158"/>
      <c r="W80" s="158"/>
      <c r="X80" s="158"/>
      <c r="Y80" s="158"/>
      <c r="Z80" s="50"/>
      <c r="AA80" s="158"/>
      <c r="AB80" s="158"/>
      <c r="AC80" s="158"/>
      <c r="AD80" s="158"/>
      <c r="AE80" s="158"/>
      <c r="AF80" s="158"/>
      <c r="AG80" s="345"/>
      <c r="AH80" s="158"/>
      <c r="AI80" s="158"/>
      <c r="AJ80" s="158"/>
      <c r="AK80" s="158"/>
      <c r="AL80" s="158"/>
      <c r="AM80" s="50"/>
      <c r="AN80" s="50"/>
      <c r="AO80" s="50"/>
      <c r="AP80" s="50"/>
      <c r="AQ80" s="158"/>
      <c r="AR80" s="158"/>
      <c r="AS80" s="160"/>
      <c r="AT80" s="181"/>
      <c r="AU80" s="181"/>
      <c r="AV80" s="181"/>
      <c r="AW80" s="181"/>
      <c r="AX80" s="181"/>
      <c r="AY80" s="181"/>
      <c r="AZ80" s="181"/>
    </row>
    <row r="81" spans="1:52" s="68" customFormat="1" x14ac:dyDescent="0.3">
      <c r="A81" s="158"/>
      <c r="B81" s="158"/>
      <c r="C81" s="158"/>
      <c r="D81" s="50"/>
      <c r="E81" s="158"/>
      <c r="F81" s="158"/>
      <c r="G81" s="158"/>
      <c r="H81" s="158"/>
      <c r="I81" s="158"/>
      <c r="J81" s="158"/>
      <c r="K81" s="50"/>
      <c r="L81" s="158"/>
      <c r="M81" s="158"/>
      <c r="N81" s="158"/>
      <c r="O81" s="158"/>
      <c r="P81" s="158"/>
      <c r="Q81" s="158"/>
      <c r="R81" s="158"/>
      <c r="S81" s="50"/>
      <c r="T81" s="158"/>
      <c r="U81" s="158"/>
      <c r="V81" s="158"/>
      <c r="W81" s="158"/>
      <c r="X81" s="158"/>
      <c r="Y81" s="158"/>
      <c r="Z81" s="50"/>
      <c r="AA81" s="158"/>
      <c r="AB81" s="158"/>
      <c r="AC81" s="158"/>
      <c r="AD81" s="158"/>
      <c r="AE81" s="158"/>
      <c r="AF81" s="158"/>
      <c r="AG81" s="345"/>
      <c r="AH81" s="158"/>
      <c r="AI81" s="158"/>
      <c r="AJ81" s="158"/>
      <c r="AK81" s="158"/>
      <c r="AL81" s="158"/>
      <c r="AM81" s="50"/>
      <c r="AN81" s="50"/>
      <c r="AO81" s="50"/>
      <c r="AP81" s="50"/>
      <c r="AQ81" s="158"/>
      <c r="AR81" s="158"/>
      <c r="AS81" s="160"/>
      <c r="AT81" s="181"/>
      <c r="AU81" s="181"/>
      <c r="AV81" s="181"/>
      <c r="AW81" s="181"/>
      <c r="AX81" s="181"/>
      <c r="AY81" s="181"/>
      <c r="AZ81" s="181"/>
    </row>
    <row r="82" spans="1:52" s="68" customFormat="1" x14ac:dyDescent="0.3">
      <c r="A82" s="158"/>
      <c r="B82" s="158"/>
      <c r="C82" s="158"/>
      <c r="D82" s="50"/>
      <c r="E82" s="158"/>
      <c r="F82" s="158"/>
      <c r="G82" s="158"/>
      <c r="H82" s="158"/>
      <c r="I82" s="158"/>
      <c r="J82" s="158"/>
      <c r="K82" s="50"/>
      <c r="L82" s="158"/>
      <c r="M82" s="158"/>
      <c r="N82" s="158"/>
      <c r="O82" s="158"/>
      <c r="P82" s="158"/>
      <c r="Q82" s="158"/>
      <c r="R82" s="158"/>
      <c r="S82" s="50"/>
      <c r="T82" s="158"/>
      <c r="U82" s="158"/>
      <c r="V82" s="158"/>
      <c r="W82" s="158"/>
      <c r="X82" s="158"/>
      <c r="Y82" s="158"/>
      <c r="Z82" s="50"/>
      <c r="AA82" s="158"/>
      <c r="AB82" s="158"/>
      <c r="AC82" s="158"/>
      <c r="AD82" s="158"/>
      <c r="AE82" s="158"/>
      <c r="AF82" s="158"/>
      <c r="AG82" s="345"/>
      <c r="AH82" s="158"/>
      <c r="AI82" s="158"/>
      <c r="AJ82" s="158"/>
      <c r="AK82" s="158"/>
      <c r="AL82" s="158"/>
      <c r="AM82" s="50"/>
      <c r="AN82" s="50"/>
      <c r="AO82" s="50"/>
      <c r="AP82" s="50"/>
      <c r="AQ82" s="158"/>
      <c r="AR82" s="158"/>
      <c r="AS82" s="160"/>
      <c r="AT82" s="181"/>
      <c r="AU82" s="181"/>
      <c r="AV82" s="181"/>
      <c r="AW82" s="181"/>
      <c r="AX82" s="181"/>
      <c r="AY82" s="181"/>
      <c r="AZ82" s="181"/>
    </row>
    <row r="83" spans="1:52" s="68" customFormat="1" x14ac:dyDescent="0.3">
      <c r="A83" s="158"/>
      <c r="B83" s="158"/>
      <c r="C83" s="158"/>
      <c r="D83" s="50"/>
      <c r="E83" s="158"/>
      <c r="F83" s="158"/>
      <c r="G83" s="158"/>
      <c r="H83" s="158"/>
      <c r="I83" s="158"/>
      <c r="J83" s="158"/>
      <c r="K83" s="50"/>
      <c r="L83" s="158"/>
      <c r="M83" s="158"/>
      <c r="N83" s="158"/>
      <c r="O83" s="158"/>
      <c r="P83" s="158"/>
      <c r="Q83" s="158"/>
      <c r="R83" s="158"/>
      <c r="S83" s="50"/>
      <c r="T83" s="158"/>
      <c r="U83" s="158"/>
      <c r="V83" s="158"/>
      <c r="W83" s="158"/>
      <c r="X83" s="158"/>
      <c r="Y83" s="158"/>
      <c r="Z83" s="50"/>
      <c r="AA83" s="158"/>
      <c r="AB83" s="158"/>
      <c r="AC83" s="158"/>
      <c r="AD83" s="158"/>
      <c r="AE83" s="158"/>
      <c r="AF83" s="158"/>
      <c r="AG83" s="345"/>
      <c r="AH83" s="158"/>
      <c r="AI83" s="158"/>
      <c r="AJ83" s="158"/>
      <c r="AK83" s="158"/>
      <c r="AL83" s="158"/>
      <c r="AM83" s="50"/>
      <c r="AN83" s="50"/>
      <c r="AO83" s="50"/>
      <c r="AP83" s="50"/>
      <c r="AQ83" s="158"/>
      <c r="AR83" s="158"/>
      <c r="AS83" s="160"/>
      <c r="AT83" s="181"/>
      <c r="AU83" s="181"/>
      <c r="AV83" s="181"/>
      <c r="AW83" s="181"/>
      <c r="AX83" s="181"/>
      <c r="AY83" s="181"/>
      <c r="AZ83" s="181"/>
    </row>
    <row r="84" spans="1:52" s="68" customFormat="1" x14ac:dyDescent="0.3">
      <c r="A84" s="158"/>
      <c r="B84" s="158"/>
      <c r="C84" s="158"/>
      <c r="D84" s="50"/>
      <c r="E84" s="158"/>
      <c r="F84" s="158"/>
      <c r="G84" s="158"/>
      <c r="H84" s="158"/>
      <c r="I84" s="158"/>
      <c r="J84" s="158"/>
      <c r="K84" s="50"/>
      <c r="L84" s="158"/>
      <c r="M84" s="158"/>
      <c r="N84" s="158"/>
      <c r="O84" s="158"/>
      <c r="P84" s="158"/>
      <c r="Q84" s="158"/>
      <c r="R84" s="158"/>
      <c r="S84" s="50"/>
      <c r="T84" s="158"/>
      <c r="U84" s="158"/>
      <c r="V84" s="158"/>
      <c r="W84" s="158"/>
      <c r="X84" s="158"/>
      <c r="Y84" s="158"/>
      <c r="Z84" s="50"/>
      <c r="AA84" s="158"/>
      <c r="AB84" s="158"/>
      <c r="AC84" s="158"/>
      <c r="AD84" s="158"/>
      <c r="AE84" s="158"/>
      <c r="AF84" s="158"/>
      <c r="AG84" s="345"/>
      <c r="AH84" s="158"/>
      <c r="AI84" s="158"/>
      <c r="AJ84" s="158"/>
      <c r="AK84" s="158"/>
      <c r="AL84" s="158"/>
      <c r="AM84" s="50"/>
      <c r="AN84" s="50"/>
      <c r="AO84" s="50"/>
      <c r="AP84" s="50"/>
      <c r="AQ84" s="158"/>
      <c r="AR84" s="158"/>
      <c r="AS84" s="160"/>
      <c r="AT84" s="181"/>
      <c r="AU84" s="181"/>
      <c r="AV84" s="181"/>
      <c r="AW84" s="181"/>
      <c r="AX84" s="181"/>
      <c r="AY84" s="181"/>
      <c r="AZ84" s="181"/>
    </row>
    <row r="85" spans="1:52" s="68" customFormat="1" x14ac:dyDescent="0.3">
      <c r="A85" s="158"/>
      <c r="B85" s="158"/>
      <c r="C85" s="158"/>
      <c r="D85" s="50"/>
      <c r="E85" s="158"/>
      <c r="F85" s="158"/>
      <c r="G85" s="158"/>
      <c r="H85" s="158"/>
      <c r="I85" s="158"/>
      <c r="J85" s="158"/>
      <c r="K85" s="50"/>
      <c r="L85" s="158"/>
      <c r="M85" s="158"/>
      <c r="N85" s="158"/>
      <c r="O85" s="158"/>
      <c r="P85" s="158"/>
      <c r="Q85" s="158"/>
      <c r="R85" s="158"/>
      <c r="S85" s="50"/>
      <c r="T85" s="158"/>
      <c r="U85" s="158"/>
      <c r="V85" s="158"/>
      <c r="W85" s="158"/>
      <c r="X85" s="158"/>
      <c r="Y85" s="158"/>
      <c r="Z85" s="50"/>
      <c r="AA85" s="158"/>
      <c r="AB85" s="158"/>
      <c r="AC85" s="158"/>
      <c r="AD85" s="158"/>
      <c r="AE85" s="158"/>
      <c r="AF85" s="158"/>
      <c r="AG85" s="345"/>
      <c r="AH85" s="158"/>
      <c r="AI85" s="158"/>
      <c r="AJ85" s="158"/>
      <c r="AK85" s="158"/>
      <c r="AL85" s="158"/>
      <c r="AM85" s="50"/>
      <c r="AN85" s="50"/>
      <c r="AO85" s="50"/>
      <c r="AP85" s="50"/>
      <c r="AQ85" s="158"/>
      <c r="AR85" s="158"/>
      <c r="AS85" s="160"/>
      <c r="AT85" s="181"/>
      <c r="AU85" s="181"/>
      <c r="AV85" s="181"/>
      <c r="AW85" s="181"/>
      <c r="AX85" s="181"/>
      <c r="AY85" s="181"/>
      <c r="AZ85" s="181"/>
    </row>
    <row r="86" spans="1:52" s="68" customFormat="1" x14ac:dyDescent="0.3">
      <c r="A86" s="158"/>
      <c r="B86" s="158"/>
      <c r="C86" s="158"/>
      <c r="D86" s="50"/>
      <c r="E86" s="158"/>
      <c r="F86" s="158"/>
      <c r="G86" s="158"/>
      <c r="H86" s="158"/>
      <c r="I86" s="158"/>
      <c r="J86" s="158"/>
      <c r="K86" s="50"/>
      <c r="L86" s="158"/>
      <c r="M86" s="158"/>
      <c r="N86" s="158"/>
      <c r="O86" s="158"/>
      <c r="P86" s="158"/>
      <c r="Q86" s="158"/>
      <c r="R86" s="158"/>
      <c r="S86" s="50"/>
      <c r="T86" s="158"/>
      <c r="U86" s="158"/>
      <c r="V86" s="158"/>
      <c r="W86" s="158"/>
      <c r="X86" s="158"/>
      <c r="Y86" s="158"/>
      <c r="Z86" s="50"/>
      <c r="AA86" s="158"/>
      <c r="AB86" s="158"/>
      <c r="AC86" s="158"/>
      <c r="AD86" s="158"/>
      <c r="AE86" s="158"/>
      <c r="AF86" s="158"/>
      <c r="AG86" s="345"/>
      <c r="AH86" s="158"/>
      <c r="AI86" s="158"/>
      <c r="AJ86" s="158"/>
      <c r="AK86" s="158"/>
      <c r="AL86" s="158"/>
      <c r="AM86" s="50"/>
      <c r="AN86" s="50"/>
      <c r="AO86" s="50"/>
      <c r="AP86" s="50"/>
      <c r="AQ86" s="158"/>
      <c r="AR86" s="158"/>
      <c r="AS86" s="160"/>
      <c r="AT86" s="181"/>
      <c r="AU86" s="181"/>
      <c r="AV86" s="181"/>
      <c r="AW86" s="181"/>
      <c r="AX86" s="181"/>
      <c r="AY86" s="181"/>
      <c r="AZ86" s="181"/>
    </row>
    <row r="87" spans="1:52" s="68" customFormat="1" x14ac:dyDescent="0.3">
      <c r="A87" s="158"/>
      <c r="B87" s="158"/>
      <c r="C87" s="158"/>
      <c r="D87" s="50"/>
      <c r="E87" s="158"/>
      <c r="F87" s="158"/>
      <c r="G87" s="158"/>
      <c r="H87" s="158"/>
      <c r="I87" s="158"/>
      <c r="J87" s="158"/>
      <c r="K87" s="50"/>
      <c r="L87" s="158"/>
      <c r="M87" s="158"/>
      <c r="N87" s="158"/>
      <c r="O87" s="158"/>
      <c r="P87" s="158"/>
      <c r="Q87" s="158"/>
      <c r="R87" s="158"/>
      <c r="S87" s="50"/>
      <c r="T87" s="158"/>
      <c r="U87" s="158"/>
      <c r="V87" s="158"/>
      <c r="W87" s="158"/>
      <c r="X87" s="158"/>
      <c r="Y87" s="158"/>
      <c r="Z87" s="50"/>
      <c r="AA87" s="158"/>
      <c r="AB87" s="158"/>
      <c r="AC87" s="158"/>
      <c r="AD87" s="158"/>
      <c r="AE87" s="158"/>
      <c r="AF87" s="158"/>
      <c r="AG87" s="345"/>
      <c r="AH87" s="158"/>
      <c r="AI87" s="158"/>
      <c r="AJ87" s="158"/>
      <c r="AK87" s="158"/>
      <c r="AL87" s="158"/>
      <c r="AM87" s="50"/>
      <c r="AN87" s="50"/>
      <c r="AO87" s="50"/>
      <c r="AP87" s="50"/>
      <c r="AQ87" s="158"/>
      <c r="AR87" s="158"/>
      <c r="AS87" s="160"/>
      <c r="AT87" s="181"/>
      <c r="AU87" s="181"/>
      <c r="AV87" s="181"/>
      <c r="AW87" s="181"/>
      <c r="AX87" s="181"/>
      <c r="AY87" s="181"/>
      <c r="AZ87" s="181"/>
    </row>
    <row r="88" spans="1:52" s="68" customFormat="1" x14ac:dyDescent="0.3">
      <c r="A88" s="158"/>
      <c r="B88" s="158"/>
      <c r="C88" s="158"/>
      <c r="D88" s="50"/>
      <c r="E88" s="158"/>
      <c r="F88" s="158"/>
      <c r="G88" s="158"/>
      <c r="H88" s="158"/>
      <c r="I88" s="158"/>
      <c r="J88" s="158"/>
      <c r="K88" s="50"/>
      <c r="L88" s="158"/>
      <c r="M88" s="158"/>
      <c r="N88" s="158"/>
      <c r="O88" s="158"/>
      <c r="P88" s="158"/>
      <c r="Q88" s="158"/>
      <c r="R88" s="158"/>
      <c r="S88" s="50"/>
      <c r="T88" s="158"/>
      <c r="U88" s="158"/>
      <c r="V88" s="158"/>
      <c r="W88" s="158"/>
      <c r="X88" s="158"/>
      <c r="Y88" s="158"/>
      <c r="Z88" s="50"/>
      <c r="AA88" s="158"/>
      <c r="AB88" s="158"/>
      <c r="AC88" s="158"/>
      <c r="AD88" s="158"/>
      <c r="AE88" s="158"/>
      <c r="AF88" s="158"/>
      <c r="AG88" s="345"/>
      <c r="AH88" s="158"/>
      <c r="AI88" s="158"/>
      <c r="AJ88" s="158"/>
      <c r="AK88" s="158"/>
      <c r="AL88" s="158"/>
      <c r="AM88" s="50"/>
      <c r="AN88" s="50"/>
      <c r="AO88" s="50"/>
      <c r="AP88" s="50"/>
      <c r="AQ88" s="158"/>
      <c r="AR88" s="158"/>
      <c r="AS88" s="160"/>
      <c r="AT88" s="181"/>
      <c r="AU88" s="181"/>
      <c r="AV88" s="181"/>
      <c r="AW88" s="181"/>
      <c r="AX88" s="181"/>
      <c r="AY88" s="181"/>
      <c r="AZ88" s="181"/>
    </row>
    <row r="89" spans="1:52" s="68" customFormat="1" x14ac:dyDescent="0.3">
      <c r="A89" s="158"/>
      <c r="B89" s="158"/>
      <c r="C89" s="158"/>
      <c r="D89" s="50"/>
      <c r="E89" s="158"/>
      <c r="F89" s="158"/>
      <c r="G89" s="158"/>
      <c r="H89" s="158"/>
      <c r="I89" s="158"/>
      <c r="J89" s="158"/>
      <c r="K89" s="50"/>
      <c r="L89" s="158"/>
      <c r="M89" s="158"/>
      <c r="N89" s="158"/>
      <c r="O89" s="158"/>
      <c r="P89" s="158"/>
      <c r="Q89" s="158"/>
      <c r="R89" s="158"/>
      <c r="S89" s="50"/>
      <c r="T89" s="158"/>
      <c r="U89" s="158"/>
      <c r="V89" s="158"/>
      <c r="W89" s="158"/>
      <c r="X89" s="158"/>
      <c r="Y89" s="158"/>
      <c r="Z89" s="50"/>
      <c r="AA89" s="158"/>
      <c r="AB89" s="158"/>
      <c r="AC89" s="158"/>
      <c r="AD89" s="158"/>
      <c r="AE89" s="158"/>
      <c r="AF89" s="158"/>
      <c r="AG89" s="345"/>
      <c r="AH89" s="158"/>
      <c r="AI89" s="158"/>
      <c r="AJ89" s="158"/>
      <c r="AK89" s="158"/>
      <c r="AL89" s="158"/>
      <c r="AM89" s="50"/>
      <c r="AN89" s="50"/>
      <c r="AO89" s="50"/>
      <c r="AP89" s="50"/>
      <c r="AQ89" s="158"/>
      <c r="AR89" s="158"/>
      <c r="AS89" s="160"/>
      <c r="AT89" s="181"/>
      <c r="AU89" s="181"/>
      <c r="AV89" s="181"/>
      <c r="AW89" s="181"/>
      <c r="AX89" s="181"/>
      <c r="AY89" s="181"/>
      <c r="AZ89" s="181"/>
    </row>
    <row r="90" spans="1:52" s="68" customFormat="1" x14ac:dyDescent="0.3">
      <c r="A90" s="158"/>
      <c r="B90" s="158"/>
      <c r="C90" s="158"/>
      <c r="D90" s="50"/>
      <c r="E90" s="158"/>
      <c r="F90" s="158"/>
      <c r="G90" s="158"/>
      <c r="H90" s="158"/>
      <c r="I90" s="158"/>
      <c r="J90" s="158"/>
      <c r="K90" s="50"/>
      <c r="L90" s="158"/>
      <c r="M90" s="158"/>
      <c r="N90" s="158"/>
      <c r="O90" s="158"/>
      <c r="P90" s="158"/>
      <c r="Q90" s="158"/>
      <c r="R90" s="158"/>
      <c r="S90" s="50"/>
      <c r="T90" s="158"/>
      <c r="U90" s="158"/>
      <c r="V90" s="158"/>
      <c r="W90" s="158"/>
      <c r="X90" s="158"/>
      <c r="Y90" s="158"/>
      <c r="Z90" s="50"/>
      <c r="AA90" s="158"/>
      <c r="AB90" s="158"/>
      <c r="AC90" s="158"/>
      <c r="AD90" s="158"/>
      <c r="AE90" s="158"/>
      <c r="AF90" s="158"/>
      <c r="AG90" s="345"/>
      <c r="AH90" s="158"/>
      <c r="AI90" s="158"/>
      <c r="AJ90" s="158"/>
      <c r="AK90" s="158"/>
      <c r="AL90" s="158"/>
      <c r="AM90" s="50"/>
      <c r="AN90" s="50"/>
      <c r="AO90" s="50"/>
      <c r="AP90" s="50"/>
      <c r="AQ90" s="158"/>
      <c r="AR90" s="158"/>
      <c r="AS90" s="160"/>
      <c r="AT90" s="181"/>
      <c r="AU90" s="181"/>
      <c r="AV90" s="181"/>
      <c r="AW90" s="181"/>
      <c r="AX90" s="181"/>
      <c r="AY90" s="181"/>
      <c r="AZ90" s="181"/>
    </row>
    <row r="91" spans="1:52" s="68" customFormat="1" x14ac:dyDescent="0.3">
      <c r="A91" s="158"/>
      <c r="B91" s="158"/>
      <c r="C91" s="158"/>
      <c r="D91" s="50"/>
      <c r="E91" s="158"/>
      <c r="F91" s="158"/>
      <c r="G91" s="158"/>
      <c r="H91" s="158"/>
      <c r="I91" s="158"/>
      <c r="J91" s="158"/>
      <c r="K91" s="50"/>
      <c r="L91" s="158"/>
      <c r="M91" s="158"/>
      <c r="N91" s="158"/>
      <c r="O91" s="158"/>
      <c r="P91" s="158"/>
      <c r="Q91" s="158"/>
      <c r="R91" s="158"/>
      <c r="S91" s="50"/>
      <c r="T91" s="158"/>
      <c r="U91" s="158"/>
      <c r="V91" s="158"/>
      <c r="W91" s="158"/>
      <c r="X91" s="158"/>
      <c r="Y91" s="158"/>
      <c r="Z91" s="50"/>
      <c r="AA91" s="158"/>
      <c r="AB91" s="158"/>
      <c r="AC91" s="158"/>
      <c r="AD91" s="158"/>
      <c r="AE91" s="158"/>
      <c r="AF91" s="158"/>
      <c r="AG91" s="345"/>
      <c r="AH91" s="158"/>
      <c r="AI91" s="158"/>
      <c r="AJ91" s="158"/>
      <c r="AK91" s="158"/>
      <c r="AL91" s="158"/>
      <c r="AM91" s="50"/>
      <c r="AN91" s="50"/>
      <c r="AO91" s="50"/>
      <c r="AP91" s="50"/>
      <c r="AQ91" s="158"/>
      <c r="AR91" s="158"/>
      <c r="AS91" s="160"/>
      <c r="AT91" s="181"/>
      <c r="AU91" s="181"/>
      <c r="AV91" s="181"/>
      <c r="AW91" s="181"/>
      <c r="AX91" s="181"/>
      <c r="AY91" s="181"/>
      <c r="AZ91" s="181"/>
    </row>
    <row r="92" spans="1:52" s="68" customFormat="1" x14ac:dyDescent="0.3">
      <c r="A92" s="158"/>
      <c r="B92" s="158"/>
      <c r="C92" s="158"/>
      <c r="D92" s="50"/>
      <c r="E92" s="158"/>
      <c r="F92" s="158"/>
      <c r="G92" s="158"/>
      <c r="H92" s="158"/>
      <c r="I92" s="158"/>
      <c r="J92" s="158"/>
      <c r="K92" s="50"/>
      <c r="L92" s="158"/>
      <c r="M92" s="158"/>
      <c r="N92" s="158"/>
      <c r="O92" s="158"/>
      <c r="P92" s="158"/>
      <c r="Q92" s="158"/>
      <c r="R92" s="158"/>
      <c r="S92" s="50"/>
      <c r="T92" s="158"/>
      <c r="U92" s="158"/>
      <c r="V92" s="158"/>
      <c r="W92" s="158"/>
      <c r="X92" s="158"/>
      <c r="Y92" s="158"/>
      <c r="Z92" s="50"/>
      <c r="AA92" s="158"/>
      <c r="AB92" s="158"/>
      <c r="AC92" s="158"/>
      <c r="AD92" s="158"/>
      <c r="AE92" s="158"/>
      <c r="AF92" s="158"/>
      <c r="AG92" s="345"/>
      <c r="AH92" s="158"/>
      <c r="AI92" s="158"/>
      <c r="AJ92" s="158"/>
      <c r="AK92" s="158"/>
      <c r="AL92" s="158"/>
      <c r="AM92" s="50"/>
      <c r="AN92" s="50"/>
      <c r="AO92" s="50"/>
      <c r="AP92" s="50"/>
      <c r="AQ92" s="158"/>
      <c r="AR92" s="158"/>
      <c r="AS92" s="160"/>
      <c r="AT92" s="181"/>
      <c r="AU92" s="181"/>
      <c r="AV92" s="181"/>
      <c r="AW92" s="181"/>
      <c r="AX92" s="181"/>
      <c r="AY92" s="181"/>
      <c r="AZ92" s="181"/>
    </row>
    <row r="93" spans="1:52" s="68" customFormat="1" x14ac:dyDescent="0.3">
      <c r="A93" s="158"/>
      <c r="B93" s="158"/>
      <c r="C93" s="158"/>
      <c r="D93" s="50"/>
      <c r="E93" s="158"/>
      <c r="F93" s="158"/>
      <c r="G93" s="158"/>
      <c r="H93" s="158"/>
      <c r="I93" s="158"/>
      <c r="J93" s="158"/>
      <c r="K93" s="50"/>
      <c r="L93" s="158"/>
      <c r="M93" s="158"/>
      <c r="N93" s="158"/>
      <c r="O93" s="158"/>
      <c r="P93" s="158"/>
      <c r="Q93" s="158"/>
      <c r="R93" s="158"/>
      <c r="S93" s="50"/>
      <c r="T93" s="158"/>
      <c r="U93" s="158"/>
      <c r="V93" s="158"/>
      <c r="W93" s="158"/>
      <c r="X93" s="158"/>
      <c r="Y93" s="158"/>
      <c r="Z93" s="50"/>
      <c r="AA93" s="158"/>
      <c r="AB93" s="158"/>
      <c r="AC93" s="158"/>
      <c r="AD93" s="158"/>
      <c r="AE93" s="158"/>
      <c r="AF93" s="158"/>
      <c r="AG93" s="345"/>
      <c r="AH93" s="158"/>
      <c r="AI93" s="158"/>
      <c r="AJ93" s="158"/>
      <c r="AK93" s="158"/>
      <c r="AL93" s="158"/>
      <c r="AM93" s="50"/>
      <c r="AN93" s="50"/>
      <c r="AO93" s="50"/>
      <c r="AP93" s="50"/>
      <c r="AQ93" s="158"/>
      <c r="AR93" s="158"/>
      <c r="AS93" s="160"/>
      <c r="AT93" s="181"/>
      <c r="AU93" s="181"/>
      <c r="AV93" s="181"/>
      <c r="AW93" s="181"/>
      <c r="AX93" s="181"/>
      <c r="AY93" s="181"/>
      <c r="AZ93" s="181"/>
    </row>
    <row r="94" spans="1:52" s="68" customFormat="1" x14ac:dyDescent="0.3">
      <c r="A94" s="158"/>
      <c r="B94" s="158"/>
      <c r="C94" s="158"/>
      <c r="D94" s="50"/>
      <c r="E94" s="158"/>
      <c r="F94" s="158"/>
      <c r="G94" s="158"/>
      <c r="H94" s="158"/>
      <c r="I94" s="158"/>
      <c r="J94" s="158"/>
      <c r="K94" s="50"/>
      <c r="L94" s="158"/>
      <c r="M94" s="158"/>
      <c r="N94" s="158"/>
      <c r="O94" s="158"/>
      <c r="P94" s="158"/>
      <c r="Q94" s="158"/>
      <c r="R94" s="158"/>
      <c r="S94" s="50"/>
      <c r="T94" s="158"/>
      <c r="U94" s="158"/>
      <c r="V94" s="158"/>
      <c r="W94" s="158"/>
      <c r="X94" s="158"/>
      <c r="Y94" s="158"/>
      <c r="Z94" s="50"/>
      <c r="AA94" s="158"/>
      <c r="AB94" s="158"/>
      <c r="AC94" s="158"/>
      <c r="AD94" s="158"/>
      <c r="AE94" s="158"/>
      <c r="AF94" s="158"/>
      <c r="AG94" s="345"/>
      <c r="AH94" s="158"/>
      <c r="AI94" s="158"/>
      <c r="AJ94" s="158"/>
      <c r="AK94" s="158"/>
      <c r="AL94" s="158"/>
      <c r="AM94" s="50"/>
      <c r="AN94" s="50"/>
      <c r="AO94" s="50"/>
      <c r="AP94" s="50"/>
      <c r="AQ94" s="158"/>
      <c r="AR94" s="158"/>
      <c r="AS94" s="160"/>
      <c r="AT94" s="181"/>
      <c r="AU94" s="181"/>
      <c r="AV94" s="181"/>
      <c r="AW94" s="181"/>
      <c r="AX94" s="181"/>
      <c r="AY94" s="181"/>
      <c r="AZ94" s="181"/>
    </row>
    <row r="95" spans="1:52" s="68" customFormat="1" x14ac:dyDescent="0.3">
      <c r="A95" s="158"/>
      <c r="B95" s="158"/>
      <c r="C95" s="158"/>
      <c r="D95" s="50"/>
      <c r="E95" s="158"/>
      <c r="F95" s="158"/>
      <c r="G95" s="158"/>
      <c r="H95" s="158"/>
      <c r="I95" s="158"/>
      <c r="J95" s="158"/>
      <c r="K95" s="50"/>
      <c r="L95" s="158"/>
      <c r="M95" s="158"/>
      <c r="N95" s="158"/>
      <c r="O95" s="158"/>
      <c r="P95" s="158"/>
      <c r="Q95" s="158"/>
      <c r="R95" s="158"/>
      <c r="S95" s="50"/>
      <c r="T95" s="158"/>
      <c r="U95" s="158"/>
      <c r="V95" s="158"/>
      <c r="W95" s="158"/>
      <c r="X95" s="158"/>
      <c r="Y95" s="158"/>
      <c r="Z95" s="50"/>
      <c r="AA95" s="158"/>
      <c r="AB95" s="158"/>
      <c r="AC95" s="158"/>
      <c r="AD95" s="158"/>
      <c r="AE95" s="158"/>
      <c r="AF95" s="158"/>
      <c r="AG95" s="345"/>
      <c r="AH95" s="158"/>
      <c r="AI95" s="158"/>
      <c r="AJ95" s="158"/>
      <c r="AK95" s="158"/>
      <c r="AL95" s="158"/>
      <c r="AM95" s="50"/>
      <c r="AN95" s="50"/>
      <c r="AO95" s="50"/>
      <c r="AP95" s="50"/>
      <c r="AQ95" s="158"/>
      <c r="AR95" s="158"/>
      <c r="AS95" s="160"/>
      <c r="AT95" s="181"/>
      <c r="AU95" s="181"/>
      <c r="AV95" s="181"/>
      <c r="AW95" s="181"/>
      <c r="AX95" s="181"/>
      <c r="AY95" s="181"/>
      <c r="AZ95" s="181"/>
    </row>
    <row r="96" spans="1:52" s="68" customFormat="1" x14ac:dyDescent="0.3">
      <c r="A96" s="158"/>
      <c r="B96" s="158"/>
      <c r="C96" s="158"/>
      <c r="D96" s="50"/>
      <c r="E96" s="158"/>
      <c r="F96" s="158"/>
      <c r="G96" s="158"/>
      <c r="H96" s="158"/>
      <c r="I96" s="158"/>
      <c r="J96" s="158"/>
      <c r="K96" s="50"/>
      <c r="L96" s="158"/>
      <c r="M96" s="158"/>
      <c r="N96" s="158"/>
      <c r="O96" s="158"/>
      <c r="P96" s="158"/>
      <c r="Q96" s="158"/>
      <c r="R96" s="158"/>
      <c r="S96" s="50"/>
      <c r="T96" s="158"/>
      <c r="U96" s="158"/>
      <c r="V96" s="158"/>
      <c r="W96" s="158"/>
      <c r="X96" s="158"/>
      <c r="Y96" s="158"/>
      <c r="Z96" s="50"/>
      <c r="AA96" s="158"/>
      <c r="AB96" s="158"/>
      <c r="AC96" s="158"/>
      <c r="AD96" s="158"/>
      <c r="AE96" s="158"/>
      <c r="AF96" s="158"/>
      <c r="AG96" s="345"/>
      <c r="AH96" s="158"/>
      <c r="AI96" s="158"/>
      <c r="AJ96" s="158"/>
      <c r="AK96" s="158"/>
      <c r="AL96" s="158"/>
      <c r="AM96" s="50"/>
      <c r="AN96" s="50"/>
      <c r="AO96" s="50"/>
      <c r="AP96" s="50"/>
      <c r="AQ96" s="158"/>
      <c r="AR96" s="158"/>
      <c r="AS96" s="160"/>
      <c r="AT96" s="181"/>
      <c r="AU96" s="181"/>
      <c r="AV96" s="181"/>
      <c r="AW96" s="181"/>
      <c r="AX96" s="181"/>
      <c r="AY96" s="181"/>
      <c r="AZ96" s="181"/>
    </row>
    <row r="97" spans="1:52" s="68" customFormat="1" x14ac:dyDescent="0.3">
      <c r="A97" s="158"/>
      <c r="B97" s="158"/>
      <c r="C97" s="158"/>
      <c r="D97" s="50"/>
      <c r="E97" s="158"/>
      <c r="F97" s="158"/>
      <c r="G97" s="158"/>
      <c r="H97" s="158"/>
      <c r="I97" s="158"/>
      <c r="J97" s="158"/>
      <c r="K97" s="50"/>
      <c r="L97" s="158"/>
      <c r="M97" s="158"/>
      <c r="N97" s="158"/>
      <c r="O97" s="158"/>
      <c r="P97" s="158"/>
      <c r="Q97" s="158"/>
      <c r="R97" s="158"/>
      <c r="S97" s="50"/>
      <c r="T97" s="158"/>
      <c r="U97" s="158"/>
      <c r="V97" s="158"/>
      <c r="W97" s="158"/>
      <c r="X97" s="158"/>
      <c r="Y97" s="158"/>
      <c r="Z97" s="50"/>
      <c r="AA97" s="158"/>
      <c r="AB97" s="158"/>
      <c r="AC97" s="158"/>
      <c r="AD97" s="158"/>
      <c r="AE97" s="158"/>
      <c r="AF97" s="158"/>
      <c r="AG97" s="345"/>
      <c r="AH97" s="158"/>
      <c r="AI97" s="158"/>
      <c r="AJ97" s="158"/>
      <c r="AK97" s="158"/>
      <c r="AL97" s="158"/>
      <c r="AM97" s="50"/>
      <c r="AN97" s="50"/>
      <c r="AO97" s="50"/>
      <c r="AP97" s="50"/>
      <c r="AQ97" s="158"/>
      <c r="AR97" s="158"/>
      <c r="AS97" s="160"/>
      <c r="AT97" s="181"/>
      <c r="AU97" s="181"/>
      <c r="AV97" s="181"/>
      <c r="AW97" s="181"/>
      <c r="AX97" s="181"/>
      <c r="AY97" s="181"/>
      <c r="AZ97" s="181"/>
    </row>
    <row r="98" spans="1:52" s="68" customFormat="1" x14ac:dyDescent="0.3">
      <c r="A98" s="158"/>
      <c r="B98" s="158"/>
      <c r="C98" s="158"/>
      <c r="D98" s="50"/>
      <c r="E98" s="158"/>
      <c r="F98" s="158"/>
      <c r="G98" s="158"/>
      <c r="H98" s="158"/>
      <c r="I98" s="158"/>
      <c r="J98" s="158"/>
      <c r="K98" s="50"/>
      <c r="L98" s="158"/>
      <c r="M98" s="158"/>
      <c r="N98" s="158"/>
      <c r="O98" s="158"/>
      <c r="P98" s="158"/>
      <c r="Q98" s="158"/>
      <c r="R98" s="158"/>
      <c r="S98" s="50"/>
      <c r="T98" s="158"/>
      <c r="U98" s="158"/>
      <c r="V98" s="158"/>
      <c r="W98" s="158"/>
      <c r="X98" s="158"/>
      <c r="Y98" s="158"/>
      <c r="Z98" s="50"/>
      <c r="AA98" s="158"/>
      <c r="AB98" s="158"/>
      <c r="AC98" s="158"/>
      <c r="AD98" s="158"/>
      <c r="AE98" s="158"/>
      <c r="AF98" s="158"/>
      <c r="AG98" s="345"/>
      <c r="AH98" s="158"/>
      <c r="AI98" s="158"/>
      <c r="AJ98" s="158"/>
      <c r="AK98" s="158"/>
      <c r="AL98" s="158"/>
      <c r="AM98" s="50"/>
      <c r="AN98" s="50"/>
      <c r="AO98" s="50"/>
      <c r="AP98" s="50"/>
      <c r="AQ98" s="158"/>
      <c r="AR98" s="158"/>
      <c r="AS98" s="160"/>
      <c r="AT98" s="181"/>
      <c r="AU98" s="181"/>
      <c r="AV98" s="181"/>
      <c r="AW98" s="181"/>
      <c r="AX98" s="181"/>
      <c r="AY98" s="181"/>
      <c r="AZ98" s="181"/>
    </row>
    <row r="99" spans="1:52" s="68" customFormat="1" x14ac:dyDescent="0.3">
      <c r="A99" s="158"/>
      <c r="B99" s="158"/>
      <c r="C99" s="158"/>
      <c r="D99" s="50"/>
      <c r="E99" s="158"/>
      <c r="F99" s="158"/>
      <c r="G99" s="158"/>
      <c r="H99" s="158"/>
      <c r="I99" s="158"/>
      <c r="J99" s="158"/>
      <c r="K99" s="50"/>
      <c r="L99" s="158"/>
      <c r="M99" s="158"/>
      <c r="N99" s="158"/>
      <c r="O99" s="158"/>
      <c r="P99" s="158"/>
      <c r="Q99" s="158"/>
      <c r="R99" s="158"/>
      <c r="S99" s="50"/>
      <c r="T99" s="158"/>
      <c r="U99" s="158"/>
      <c r="V99" s="158"/>
      <c r="W99" s="158"/>
      <c r="X99" s="158"/>
      <c r="Y99" s="158"/>
      <c r="Z99" s="50"/>
      <c r="AA99" s="158"/>
      <c r="AB99" s="158"/>
      <c r="AC99" s="158"/>
      <c r="AD99" s="158"/>
      <c r="AE99" s="158"/>
      <c r="AF99" s="158"/>
      <c r="AG99" s="345"/>
      <c r="AH99" s="158"/>
      <c r="AI99" s="158"/>
      <c r="AJ99" s="158"/>
      <c r="AK99" s="158"/>
      <c r="AL99" s="158"/>
      <c r="AM99" s="50"/>
      <c r="AN99" s="50"/>
      <c r="AO99" s="50"/>
      <c r="AP99" s="50"/>
      <c r="AQ99" s="158"/>
      <c r="AR99" s="158"/>
      <c r="AS99" s="160"/>
      <c r="AT99" s="181"/>
      <c r="AU99" s="181"/>
      <c r="AV99" s="181"/>
      <c r="AW99" s="181"/>
      <c r="AX99" s="181"/>
      <c r="AY99" s="181"/>
      <c r="AZ99" s="181"/>
    </row>
    <row r="100" spans="1:52" s="68" customFormat="1" x14ac:dyDescent="0.3">
      <c r="A100" s="158"/>
      <c r="B100" s="158"/>
      <c r="C100" s="158"/>
      <c r="D100" s="50"/>
      <c r="E100" s="158"/>
      <c r="F100" s="158"/>
      <c r="G100" s="158"/>
      <c r="H100" s="158"/>
      <c r="I100" s="158"/>
      <c r="J100" s="158"/>
      <c r="K100" s="50"/>
      <c r="L100" s="158"/>
      <c r="M100" s="158"/>
      <c r="N100" s="158"/>
      <c r="O100" s="158"/>
      <c r="P100" s="158"/>
      <c r="Q100" s="158"/>
      <c r="R100" s="158"/>
      <c r="S100" s="50"/>
      <c r="T100" s="158"/>
      <c r="U100" s="158"/>
      <c r="V100" s="158"/>
      <c r="W100" s="158"/>
      <c r="X100" s="158"/>
      <c r="Y100" s="158"/>
      <c r="Z100" s="50"/>
      <c r="AA100" s="158"/>
      <c r="AB100" s="158"/>
      <c r="AC100" s="158"/>
      <c r="AD100" s="158"/>
      <c r="AE100" s="158"/>
      <c r="AF100" s="158"/>
      <c r="AG100" s="345"/>
      <c r="AH100" s="158"/>
      <c r="AI100" s="158"/>
      <c r="AJ100" s="158"/>
      <c r="AK100" s="158"/>
      <c r="AL100" s="158"/>
      <c r="AM100" s="50"/>
      <c r="AN100" s="50"/>
      <c r="AO100" s="50"/>
      <c r="AP100" s="50"/>
      <c r="AQ100" s="158"/>
      <c r="AR100" s="158"/>
      <c r="AS100" s="160"/>
      <c r="AT100" s="181"/>
      <c r="AU100" s="181"/>
      <c r="AV100" s="181"/>
      <c r="AW100" s="181"/>
      <c r="AX100" s="181"/>
      <c r="AY100" s="181"/>
      <c r="AZ100" s="181"/>
    </row>
    <row r="101" spans="1:52" s="68" customFormat="1" x14ac:dyDescent="0.3">
      <c r="A101" s="158"/>
      <c r="B101" s="158"/>
      <c r="C101" s="158"/>
      <c r="D101" s="50"/>
      <c r="E101" s="158"/>
      <c r="F101" s="158"/>
      <c r="G101" s="158"/>
      <c r="H101" s="158"/>
      <c r="I101" s="158"/>
      <c r="J101" s="158"/>
      <c r="K101" s="50"/>
      <c r="L101" s="158"/>
      <c r="M101" s="158"/>
      <c r="N101" s="158"/>
      <c r="O101" s="158"/>
      <c r="P101" s="158"/>
      <c r="Q101" s="158"/>
      <c r="R101" s="158"/>
      <c r="S101" s="50"/>
      <c r="T101" s="158"/>
      <c r="U101" s="158"/>
      <c r="V101" s="158"/>
      <c r="W101" s="158"/>
      <c r="X101" s="158"/>
      <c r="Y101" s="158"/>
      <c r="Z101" s="50"/>
      <c r="AA101" s="158"/>
      <c r="AB101" s="158"/>
      <c r="AC101" s="158"/>
      <c r="AD101" s="158"/>
      <c r="AE101" s="158"/>
      <c r="AF101" s="158"/>
      <c r="AG101" s="345"/>
      <c r="AH101" s="158"/>
      <c r="AI101" s="158"/>
      <c r="AJ101" s="158"/>
      <c r="AK101" s="158"/>
      <c r="AL101" s="158"/>
      <c r="AM101" s="50"/>
      <c r="AN101" s="50"/>
      <c r="AO101" s="50"/>
      <c r="AP101" s="50"/>
      <c r="AQ101" s="158"/>
      <c r="AR101" s="158"/>
      <c r="AS101" s="160"/>
      <c r="AT101" s="181"/>
      <c r="AU101" s="181"/>
      <c r="AV101" s="181"/>
      <c r="AW101" s="181"/>
      <c r="AX101" s="181"/>
      <c r="AY101" s="181"/>
      <c r="AZ101" s="181"/>
    </row>
    <row r="102" spans="1:52" s="68" customFormat="1" x14ac:dyDescent="0.3">
      <c r="A102" s="158"/>
      <c r="B102" s="158"/>
      <c r="C102" s="158"/>
      <c r="D102" s="50"/>
      <c r="E102" s="158"/>
      <c r="F102" s="158"/>
      <c r="G102" s="158"/>
      <c r="H102" s="158"/>
      <c r="I102" s="158"/>
      <c r="J102" s="158"/>
      <c r="K102" s="50"/>
      <c r="L102" s="158"/>
      <c r="M102" s="158"/>
      <c r="N102" s="158"/>
      <c r="O102" s="158"/>
      <c r="P102" s="158"/>
      <c r="Q102" s="158"/>
      <c r="R102" s="158"/>
      <c r="S102" s="50"/>
      <c r="T102" s="158"/>
      <c r="U102" s="158"/>
      <c r="V102" s="158"/>
      <c r="W102" s="158"/>
      <c r="X102" s="158"/>
      <c r="Y102" s="158"/>
      <c r="Z102" s="50"/>
      <c r="AA102" s="158"/>
      <c r="AB102" s="158"/>
      <c r="AC102" s="158"/>
      <c r="AD102" s="158"/>
      <c r="AE102" s="158"/>
      <c r="AF102" s="158"/>
      <c r="AG102" s="345"/>
      <c r="AH102" s="158"/>
      <c r="AI102" s="158"/>
      <c r="AJ102" s="158"/>
      <c r="AK102" s="158"/>
      <c r="AL102" s="158"/>
      <c r="AM102" s="50"/>
      <c r="AN102" s="50"/>
      <c r="AO102" s="50"/>
      <c r="AP102" s="50"/>
      <c r="AQ102" s="158"/>
      <c r="AR102" s="158"/>
      <c r="AS102" s="160"/>
      <c r="AT102" s="181"/>
      <c r="AU102" s="181"/>
      <c r="AV102" s="181"/>
      <c r="AW102" s="181"/>
      <c r="AX102" s="181"/>
      <c r="AY102" s="181"/>
      <c r="AZ102" s="181"/>
    </row>
    <row r="103" spans="1:52" s="68" customFormat="1" x14ac:dyDescent="0.3">
      <c r="A103" s="158"/>
      <c r="B103" s="158"/>
      <c r="C103" s="158"/>
      <c r="D103" s="50"/>
      <c r="E103" s="158"/>
      <c r="F103" s="158"/>
      <c r="G103" s="158"/>
      <c r="H103" s="158"/>
      <c r="I103" s="158"/>
      <c r="J103" s="158"/>
      <c r="K103" s="50"/>
      <c r="L103" s="158"/>
      <c r="M103" s="158"/>
      <c r="N103" s="158"/>
      <c r="O103" s="158"/>
      <c r="P103" s="158"/>
      <c r="Q103" s="158"/>
      <c r="R103" s="158"/>
      <c r="S103" s="50"/>
      <c r="T103" s="158"/>
      <c r="U103" s="158"/>
      <c r="V103" s="158"/>
      <c r="W103" s="158"/>
      <c r="X103" s="158"/>
      <c r="Y103" s="158"/>
      <c r="Z103" s="50"/>
      <c r="AA103" s="158"/>
      <c r="AB103" s="158"/>
      <c r="AC103" s="158"/>
      <c r="AD103" s="158"/>
      <c r="AE103" s="158"/>
      <c r="AF103" s="158"/>
      <c r="AG103" s="345"/>
      <c r="AH103" s="158"/>
      <c r="AI103" s="158"/>
      <c r="AJ103" s="158"/>
      <c r="AK103" s="158"/>
      <c r="AL103" s="158"/>
      <c r="AM103" s="50"/>
      <c r="AN103" s="50"/>
      <c r="AO103" s="50"/>
      <c r="AP103" s="50"/>
      <c r="AQ103" s="158"/>
      <c r="AR103" s="158"/>
      <c r="AS103" s="160"/>
      <c r="AT103" s="181"/>
      <c r="AU103" s="181"/>
      <c r="AV103" s="181"/>
      <c r="AW103" s="181"/>
      <c r="AX103" s="181"/>
      <c r="AY103" s="181"/>
      <c r="AZ103" s="181"/>
    </row>
    <row r="104" spans="1:52" s="68" customFormat="1" x14ac:dyDescent="0.3">
      <c r="A104" s="158"/>
      <c r="B104" s="158"/>
      <c r="C104" s="158"/>
      <c r="D104" s="50"/>
      <c r="E104" s="158"/>
      <c r="F104" s="158"/>
      <c r="G104" s="158"/>
      <c r="H104" s="158"/>
      <c r="I104" s="158"/>
      <c r="J104" s="158"/>
      <c r="K104" s="50"/>
      <c r="L104" s="158"/>
      <c r="M104" s="158"/>
      <c r="N104" s="158"/>
      <c r="O104" s="158"/>
      <c r="P104" s="158"/>
      <c r="Q104" s="158"/>
      <c r="R104" s="158"/>
      <c r="S104" s="50"/>
      <c r="T104" s="158"/>
      <c r="U104" s="158"/>
      <c r="V104" s="158"/>
      <c r="W104" s="158"/>
      <c r="X104" s="158"/>
      <c r="Y104" s="158"/>
      <c r="Z104" s="50"/>
      <c r="AA104" s="158"/>
      <c r="AB104" s="158"/>
      <c r="AC104" s="158"/>
      <c r="AD104" s="158"/>
      <c r="AE104" s="158"/>
      <c r="AF104" s="158"/>
      <c r="AG104" s="345"/>
      <c r="AH104" s="158"/>
      <c r="AI104" s="158"/>
      <c r="AJ104" s="158"/>
      <c r="AK104" s="158"/>
      <c r="AL104" s="158"/>
      <c r="AM104" s="50"/>
      <c r="AN104" s="50"/>
      <c r="AO104" s="50"/>
      <c r="AP104" s="50"/>
      <c r="AQ104" s="158"/>
      <c r="AR104" s="158"/>
      <c r="AS104" s="160"/>
      <c r="AT104" s="181"/>
      <c r="AU104" s="181"/>
      <c r="AV104" s="181"/>
      <c r="AW104" s="181"/>
      <c r="AX104" s="181"/>
      <c r="AY104" s="181"/>
      <c r="AZ104" s="181"/>
    </row>
    <row r="105" spans="1:52" s="68" customFormat="1" x14ac:dyDescent="0.3">
      <c r="A105" s="158"/>
      <c r="B105" s="158"/>
      <c r="C105" s="158"/>
      <c r="D105" s="50"/>
      <c r="E105" s="158"/>
      <c r="F105" s="158"/>
      <c r="G105" s="158"/>
      <c r="H105" s="158"/>
      <c r="I105" s="158"/>
      <c r="J105" s="158"/>
      <c r="K105" s="50"/>
      <c r="L105" s="158"/>
      <c r="M105" s="158"/>
      <c r="N105" s="158"/>
      <c r="O105" s="158"/>
      <c r="P105" s="158"/>
      <c r="Q105" s="158"/>
      <c r="R105" s="158"/>
      <c r="S105" s="50"/>
      <c r="T105" s="158"/>
      <c r="U105" s="158"/>
      <c r="V105" s="158"/>
      <c r="W105" s="158"/>
      <c r="X105" s="158"/>
      <c r="Y105" s="158"/>
      <c r="Z105" s="50"/>
      <c r="AA105" s="158"/>
      <c r="AB105" s="158"/>
      <c r="AC105" s="158"/>
      <c r="AD105" s="158"/>
      <c r="AE105" s="158"/>
      <c r="AF105" s="158"/>
      <c r="AG105" s="345"/>
      <c r="AH105" s="158"/>
      <c r="AI105" s="158"/>
      <c r="AJ105" s="158"/>
      <c r="AK105" s="158"/>
      <c r="AL105" s="158"/>
      <c r="AM105" s="50"/>
      <c r="AN105" s="50"/>
      <c r="AO105" s="50"/>
      <c r="AP105" s="50"/>
      <c r="AQ105" s="158"/>
      <c r="AR105" s="158"/>
      <c r="AS105" s="160"/>
      <c r="AT105" s="181"/>
      <c r="AU105" s="181"/>
      <c r="AV105" s="181"/>
      <c r="AW105" s="181"/>
      <c r="AX105" s="181"/>
      <c r="AY105" s="181"/>
      <c r="AZ105" s="181"/>
    </row>
    <row r="106" spans="1:52" s="68" customFormat="1" x14ac:dyDescent="0.3">
      <c r="A106" s="158"/>
      <c r="B106" s="158"/>
      <c r="C106" s="158"/>
      <c r="D106" s="50"/>
      <c r="E106" s="158"/>
      <c r="F106" s="158"/>
      <c r="G106" s="158"/>
      <c r="H106" s="158"/>
      <c r="I106" s="158"/>
      <c r="J106" s="158"/>
      <c r="K106" s="50"/>
      <c r="L106" s="158"/>
      <c r="M106" s="158"/>
      <c r="N106" s="158"/>
      <c r="O106" s="158"/>
      <c r="P106" s="158"/>
      <c r="Q106" s="158"/>
      <c r="R106" s="158"/>
      <c r="S106" s="50"/>
      <c r="T106" s="158"/>
      <c r="U106" s="158"/>
      <c r="V106" s="158"/>
      <c r="W106" s="158"/>
      <c r="X106" s="158"/>
      <c r="Y106" s="158"/>
      <c r="Z106" s="50"/>
      <c r="AA106" s="158"/>
      <c r="AB106" s="158"/>
      <c r="AC106" s="158"/>
      <c r="AD106" s="158"/>
      <c r="AE106" s="158"/>
      <c r="AF106" s="158"/>
      <c r="AG106" s="345"/>
      <c r="AH106" s="158"/>
      <c r="AI106" s="158"/>
      <c r="AJ106" s="158"/>
      <c r="AK106" s="158"/>
      <c r="AL106" s="158"/>
      <c r="AM106" s="50"/>
      <c r="AN106" s="50"/>
      <c r="AO106" s="50"/>
      <c r="AP106" s="50"/>
      <c r="AQ106" s="158"/>
      <c r="AR106" s="158"/>
      <c r="AS106" s="160"/>
      <c r="AT106" s="181"/>
      <c r="AU106" s="181"/>
      <c r="AV106" s="181"/>
      <c r="AW106" s="181"/>
      <c r="AX106" s="181"/>
      <c r="AY106" s="181"/>
      <c r="AZ106" s="181"/>
    </row>
    <row r="107" spans="1:52" s="68" customFormat="1" x14ac:dyDescent="0.3">
      <c r="A107" s="158"/>
      <c r="B107" s="158"/>
      <c r="C107" s="158"/>
      <c r="D107" s="50"/>
      <c r="E107" s="158"/>
      <c r="F107" s="158"/>
      <c r="G107" s="158"/>
      <c r="H107" s="158"/>
      <c r="I107" s="158"/>
      <c r="J107" s="158"/>
      <c r="K107" s="50"/>
      <c r="L107" s="158"/>
      <c r="M107" s="158"/>
      <c r="N107" s="158"/>
      <c r="O107" s="158"/>
      <c r="P107" s="158"/>
      <c r="Q107" s="158"/>
      <c r="R107" s="158"/>
      <c r="S107" s="50"/>
      <c r="T107" s="158"/>
      <c r="U107" s="158"/>
      <c r="V107" s="158"/>
      <c r="W107" s="158"/>
      <c r="X107" s="158"/>
      <c r="Y107" s="158"/>
      <c r="Z107" s="50"/>
      <c r="AA107" s="158"/>
      <c r="AB107" s="158"/>
      <c r="AC107" s="158"/>
      <c r="AD107" s="158"/>
      <c r="AE107" s="158"/>
      <c r="AF107" s="158"/>
      <c r="AG107" s="345"/>
      <c r="AH107" s="158"/>
      <c r="AI107" s="158"/>
      <c r="AJ107" s="158"/>
      <c r="AK107" s="158"/>
      <c r="AL107" s="158"/>
      <c r="AM107" s="50"/>
      <c r="AN107" s="50"/>
      <c r="AO107" s="50"/>
      <c r="AP107" s="50"/>
      <c r="AQ107" s="158"/>
      <c r="AR107" s="158"/>
      <c r="AS107" s="160"/>
      <c r="AT107" s="181"/>
      <c r="AU107" s="181"/>
      <c r="AV107" s="181"/>
      <c r="AW107" s="181"/>
      <c r="AX107" s="181"/>
      <c r="AY107" s="181"/>
      <c r="AZ107" s="181"/>
    </row>
    <row r="108" spans="1:52" s="68" customFormat="1" x14ac:dyDescent="0.3">
      <c r="A108" s="158"/>
      <c r="B108" s="158"/>
      <c r="C108" s="158"/>
      <c r="D108" s="50"/>
      <c r="E108" s="158"/>
      <c r="F108" s="158"/>
      <c r="G108" s="158"/>
      <c r="H108" s="158"/>
      <c r="I108" s="158"/>
      <c r="J108" s="158"/>
      <c r="K108" s="50"/>
      <c r="L108" s="158"/>
      <c r="M108" s="158"/>
      <c r="N108" s="158"/>
      <c r="O108" s="158"/>
      <c r="P108" s="158"/>
      <c r="Q108" s="158"/>
      <c r="R108" s="158"/>
      <c r="S108" s="50"/>
      <c r="T108" s="158"/>
      <c r="U108" s="158"/>
      <c r="V108" s="158"/>
      <c r="W108" s="158"/>
      <c r="X108" s="158"/>
      <c r="Y108" s="158"/>
      <c r="Z108" s="50"/>
      <c r="AA108" s="158"/>
      <c r="AB108" s="158"/>
      <c r="AC108" s="158"/>
      <c r="AD108" s="158"/>
      <c r="AE108" s="158"/>
      <c r="AF108" s="158"/>
      <c r="AG108" s="345"/>
      <c r="AH108" s="158"/>
      <c r="AI108" s="158"/>
      <c r="AJ108" s="158"/>
      <c r="AK108" s="158"/>
      <c r="AL108" s="158"/>
      <c r="AM108" s="50"/>
      <c r="AN108" s="50"/>
      <c r="AO108" s="50"/>
      <c r="AP108" s="50"/>
      <c r="AQ108" s="158"/>
      <c r="AR108" s="158"/>
      <c r="AS108" s="160"/>
      <c r="AT108" s="181"/>
      <c r="AU108" s="181"/>
      <c r="AV108" s="181"/>
      <c r="AW108" s="181"/>
      <c r="AX108" s="181"/>
      <c r="AY108" s="181"/>
      <c r="AZ108" s="181"/>
    </row>
    <row r="109" spans="1:52" s="68" customFormat="1" x14ac:dyDescent="0.3">
      <c r="A109" s="158"/>
      <c r="B109" s="158"/>
      <c r="C109" s="121"/>
      <c r="D109" s="336"/>
      <c r="E109" s="121"/>
      <c r="F109" s="121"/>
      <c r="G109" s="121"/>
      <c r="H109" s="121"/>
      <c r="I109" s="121"/>
      <c r="J109" s="121"/>
      <c r="K109" s="127"/>
      <c r="L109" s="121"/>
      <c r="M109" s="121"/>
      <c r="N109" s="121"/>
      <c r="O109" s="121"/>
      <c r="P109" s="121"/>
      <c r="Q109" s="121"/>
      <c r="R109" s="121"/>
      <c r="S109" s="127"/>
      <c r="T109" s="121"/>
      <c r="U109" s="121"/>
      <c r="V109" s="121"/>
      <c r="W109" s="121"/>
      <c r="X109" s="121"/>
      <c r="Y109" s="121"/>
      <c r="Z109" s="170"/>
      <c r="AA109" s="121"/>
      <c r="AB109" s="121"/>
      <c r="AC109" s="121"/>
      <c r="AD109" s="121"/>
      <c r="AE109" s="121"/>
      <c r="AF109" s="121"/>
      <c r="AG109" s="344"/>
      <c r="AH109" s="121"/>
      <c r="AI109" s="121"/>
      <c r="AJ109" s="121"/>
      <c r="AK109" s="121"/>
      <c r="AL109" s="121"/>
      <c r="AM109" s="178"/>
      <c r="AN109" s="178"/>
      <c r="AO109" s="178"/>
      <c r="AP109" s="178"/>
      <c r="AQ109" s="121"/>
      <c r="AR109" s="121"/>
      <c r="AS109" s="159"/>
      <c r="AT109" s="181"/>
      <c r="AU109" s="181"/>
      <c r="AV109" s="181"/>
      <c r="AW109" s="181"/>
      <c r="AX109" s="181"/>
      <c r="AY109" s="181"/>
      <c r="AZ109" s="181"/>
    </row>
    <row r="110" spans="1:52" s="68" customFormat="1" x14ac:dyDescent="0.3">
      <c r="A110" s="158"/>
      <c r="B110" s="158"/>
      <c r="C110" s="121"/>
      <c r="D110" s="336"/>
      <c r="E110" s="121"/>
      <c r="F110" s="121"/>
      <c r="G110" s="121"/>
      <c r="H110" s="121"/>
      <c r="I110" s="121"/>
      <c r="J110" s="121"/>
      <c r="K110" s="127"/>
      <c r="L110" s="121"/>
      <c r="M110" s="121"/>
      <c r="N110" s="121"/>
      <c r="O110" s="121"/>
      <c r="P110" s="121"/>
      <c r="Q110" s="121"/>
      <c r="R110" s="121"/>
      <c r="S110" s="127"/>
      <c r="T110" s="121"/>
      <c r="U110" s="121"/>
      <c r="V110" s="121"/>
      <c r="W110" s="121"/>
      <c r="X110" s="121"/>
      <c r="Y110" s="121"/>
      <c r="Z110" s="170"/>
      <c r="AA110" s="121"/>
      <c r="AB110" s="121"/>
      <c r="AC110" s="121"/>
      <c r="AD110" s="121"/>
      <c r="AE110" s="121"/>
      <c r="AF110" s="121"/>
      <c r="AG110" s="344"/>
      <c r="AH110" s="121"/>
      <c r="AI110" s="121"/>
      <c r="AJ110" s="121"/>
      <c r="AK110" s="121"/>
      <c r="AL110" s="121"/>
      <c r="AM110" s="178"/>
      <c r="AN110" s="178"/>
      <c r="AO110" s="178"/>
      <c r="AP110" s="178"/>
      <c r="AQ110" s="121"/>
      <c r="AR110" s="121"/>
      <c r="AS110" s="159"/>
      <c r="AT110" s="181"/>
      <c r="AU110" s="181"/>
      <c r="AV110" s="181"/>
      <c r="AW110" s="181"/>
      <c r="AX110" s="181"/>
      <c r="AY110" s="181"/>
      <c r="AZ110" s="181"/>
    </row>
    <row r="111" spans="1:52" s="68" customFormat="1" x14ac:dyDescent="0.3">
      <c r="A111" s="158"/>
      <c r="B111" s="158"/>
      <c r="C111" s="121"/>
      <c r="D111" s="336"/>
      <c r="E111" s="121"/>
      <c r="F111" s="121"/>
      <c r="G111" s="121"/>
      <c r="H111" s="121"/>
      <c r="I111" s="121"/>
      <c r="J111" s="121"/>
      <c r="K111" s="127"/>
      <c r="L111" s="121"/>
      <c r="M111" s="121"/>
      <c r="N111" s="121"/>
      <c r="O111" s="121"/>
      <c r="P111" s="121"/>
      <c r="Q111" s="121"/>
      <c r="R111" s="121"/>
      <c r="S111" s="127"/>
      <c r="T111" s="121"/>
      <c r="U111" s="121"/>
      <c r="V111" s="121"/>
      <c r="W111" s="121"/>
      <c r="X111" s="121"/>
      <c r="Y111" s="121"/>
      <c r="Z111" s="170"/>
      <c r="AA111" s="121"/>
      <c r="AB111" s="121"/>
      <c r="AC111" s="121"/>
      <c r="AD111" s="121"/>
      <c r="AE111" s="121"/>
      <c r="AF111" s="121"/>
      <c r="AG111" s="344"/>
      <c r="AH111" s="121"/>
      <c r="AI111" s="121"/>
      <c r="AJ111" s="121"/>
      <c r="AK111" s="121"/>
      <c r="AL111" s="121"/>
      <c r="AM111" s="178"/>
      <c r="AN111" s="178"/>
      <c r="AO111" s="178"/>
      <c r="AP111" s="178"/>
      <c r="AQ111" s="121"/>
      <c r="AR111" s="121"/>
      <c r="AS111" s="159"/>
      <c r="AT111" s="181"/>
      <c r="AU111" s="181"/>
      <c r="AV111" s="181"/>
      <c r="AW111" s="181"/>
      <c r="AX111" s="181"/>
      <c r="AY111" s="181"/>
      <c r="AZ111" s="181"/>
    </row>
    <row r="112" spans="1:52" x14ac:dyDescent="0.3">
      <c r="A112" s="1"/>
      <c r="B112" s="1"/>
    </row>
    <row r="113" spans="1:2" x14ac:dyDescent="0.3">
      <c r="A113" s="1"/>
      <c r="B113" s="1"/>
    </row>
    <row r="114" spans="1:2" x14ac:dyDescent="0.3">
      <c r="A114" s="1"/>
      <c r="B114" s="1"/>
    </row>
    <row r="115" spans="1:2" x14ac:dyDescent="0.3">
      <c r="A115" s="1"/>
      <c r="B115" s="1"/>
    </row>
    <row r="116" spans="1:2" x14ac:dyDescent="0.3">
      <c r="A116" s="1"/>
      <c r="B116" s="1"/>
    </row>
    <row r="117" spans="1:2" x14ac:dyDescent="0.3">
      <c r="A117" s="1"/>
      <c r="B117" s="1"/>
    </row>
    <row r="118" spans="1:2" x14ac:dyDescent="0.3">
      <c r="A118" s="1"/>
      <c r="B118" s="1"/>
    </row>
    <row r="119" spans="1:2" x14ac:dyDescent="0.3">
      <c r="A119" s="1"/>
      <c r="B119" s="1"/>
    </row>
    <row r="120" spans="1:2" x14ac:dyDescent="0.3">
      <c r="A120" s="1"/>
      <c r="B120" s="1"/>
    </row>
    <row r="121" spans="1:2" x14ac:dyDescent="0.3">
      <c r="A121" s="1"/>
      <c r="B121" s="1"/>
    </row>
    <row r="122" spans="1:2" x14ac:dyDescent="0.3">
      <c r="A122" s="1"/>
      <c r="B122" s="1"/>
    </row>
    <row r="123" spans="1:2" x14ac:dyDescent="0.3">
      <c r="A123" s="1"/>
      <c r="B123" s="1"/>
    </row>
    <row r="124" spans="1:2" x14ac:dyDescent="0.3">
      <c r="A124" s="1"/>
      <c r="B124" s="1"/>
    </row>
    <row r="125" spans="1:2" x14ac:dyDescent="0.3">
      <c r="A125" s="1"/>
      <c r="B125" s="1"/>
    </row>
    <row r="126" spans="1:2" x14ac:dyDescent="0.3">
      <c r="A126" s="1"/>
      <c r="B126" s="1"/>
    </row>
    <row r="127" spans="1:2" x14ac:dyDescent="0.3">
      <c r="A127" s="1"/>
      <c r="B127" s="1"/>
    </row>
    <row r="128" spans="1:2" x14ac:dyDescent="0.3">
      <c r="A128" s="1"/>
      <c r="B128" s="1"/>
    </row>
    <row r="129" spans="1:2" x14ac:dyDescent="0.3">
      <c r="A129" s="1"/>
      <c r="B129" s="1"/>
    </row>
    <row r="130" spans="1:2" x14ac:dyDescent="0.3">
      <c r="A130" s="1"/>
      <c r="B130" s="1"/>
    </row>
    <row r="131" spans="1:2" x14ac:dyDescent="0.3">
      <c r="A131" s="1"/>
      <c r="B131" s="1"/>
    </row>
    <row r="132" spans="1:2" x14ac:dyDescent="0.3">
      <c r="A132" s="1"/>
      <c r="B132" s="1"/>
    </row>
    <row r="133" spans="1:2" x14ac:dyDescent="0.3">
      <c r="A133" s="8"/>
    </row>
    <row r="134" spans="1:2" x14ac:dyDescent="0.3">
      <c r="A134" s="8"/>
    </row>
    <row r="135" spans="1:2" x14ac:dyDescent="0.3">
      <c r="A135" s="8"/>
    </row>
    <row r="136" spans="1:2" x14ac:dyDescent="0.3">
      <c r="A136" s="8"/>
    </row>
    <row r="137" spans="1:2" x14ac:dyDescent="0.3">
      <c r="A137" s="8"/>
    </row>
    <row r="138" spans="1:2" x14ac:dyDescent="0.3">
      <c r="A138" s="8"/>
    </row>
    <row r="139" spans="1:2" x14ac:dyDescent="0.3">
      <c r="A139" s="8"/>
    </row>
    <row r="140" spans="1:2" x14ac:dyDescent="0.3">
      <c r="A140" s="8"/>
    </row>
    <row r="141" spans="1:2" x14ac:dyDescent="0.3">
      <c r="A141" s="8"/>
    </row>
    <row r="142" spans="1:2" x14ac:dyDescent="0.3">
      <c r="A142" s="9"/>
    </row>
    <row r="222" spans="3:45" x14ac:dyDescent="0.3">
      <c r="C222" s="1"/>
      <c r="D222" s="30"/>
      <c r="E222" s="1"/>
      <c r="F222" s="1"/>
      <c r="G222" s="1"/>
      <c r="H222" s="1"/>
      <c r="I222" s="1"/>
      <c r="J222" s="1"/>
      <c r="K222" s="30"/>
      <c r="L222" s="1"/>
      <c r="M222" s="1"/>
      <c r="N222" s="1"/>
      <c r="O222" s="1"/>
      <c r="P222" s="1"/>
      <c r="Q222" s="1"/>
      <c r="R222" s="1"/>
      <c r="S222" s="30"/>
      <c r="T222" s="1"/>
      <c r="U222" s="1"/>
      <c r="V222" s="1"/>
      <c r="W222" s="1"/>
      <c r="X222" s="1"/>
      <c r="Y222" s="1"/>
      <c r="Z222" s="30"/>
      <c r="AA222" s="1"/>
      <c r="AB222" s="1"/>
      <c r="AC222" s="1"/>
      <c r="AD222" s="1"/>
      <c r="AE222" s="1"/>
      <c r="AF222" s="1"/>
      <c r="AG222" s="345"/>
      <c r="AH222" s="1"/>
      <c r="AI222" s="1"/>
      <c r="AJ222" s="1"/>
      <c r="AK222" s="1"/>
      <c r="AL222" s="1"/>
      <c r="AM222" s="30"/>
      <c r="AN222" s="30"/>
      <c r="AO222" s="30"/>
      <c r="AP222" s="30"/>
      <c r="AQ222" s="1"/>
      <c r="AR222" s="1"/>
      <c r="AS222" s="7"/>
    </row>
    <row r="223" spans="3:45" x14ac:dyDescent="0.3">
      <c r="C223" s="1"/>
      <c r="D223" s="30"/>
      <c r="E223" s="1"/>
      <c r="F223" s="1"/>
      <c r="G223" s="1"/>
      <c r="H223" s="1"/>
      <c r="I223" s="1"/>
      <c r="J223" s="1"/>
      <c r="K223" s="30"/>
      <c r="L223" s="1"/>
      <c r="M223" s="1"/>
      <c r="N223" s="1"/>
      <c r="O223" s="1"/>
      <c r="P223" s="1"/>
      <c r="Q223" s="1"/>
      <c r="R223" s="1"/>
      <c r="S223" s="30"/>
      <c r="T223" s="1"/>
      <c r="U223" s="1"/>
      <c r="V223" s="1"/>
      <c r="W223" s="1"/>
      <c r="X223" s="1"/>
      <c r="Y223" s="1"/>
      <c r="Z223" s="30"/>
      <c r="AA223" s="1"/>
      <c r="AB223" s="1"/>
      <c r="AC223" s="1"/>
      <c r="AD223" s="1"/>
      <c r="AE223" s="1"/>
      <c r="AF223" s="1"/>
      <c r="AG223" s="345"/>
      <c r="AH223" s="1"/>
      <c r="AI223" s="1"/>
      <c r="AJ223" s="1"/>
      <c r="AK223" s="1"/>
      <c r="AL223" s="1"/>
      <c r="AM223" s="30"/>
      <c r="AN223" s="30"/>
      <c r="AO223" s="30"/>
      <c r="AP223" s="30"/>
      <c r="AQ223" s="1"/>
      <c r="AR223" s="1"/>
      <c r="AS223" s="7"/>
    </row>
    <row r="224" spans="3:45" x14ac:dyDescent="0.3">
      <c r="C224" s="1"/>
      <c r="D224" s="30"/>
      <c r="E224" s="1"/>
      <c r="F224" s="1"/>
      <c r="G224" s="1"/>
      <c r="H224" s="1"/>
      <c r="I224" s="1"/>
      <c r="J224" s="1"/>
      <c r="K224" s="30"/>
      <c r="L224" s="1"/>
      <c r="M224" s="1"/>
      <c r="N224" s="1"/>
      <c r="O224" s="1"/>
      <c r="P224" s="1"/>
      <c r="Q224" s="1"/>
      <c r="R224" s="1"/>
      <c r="S224" s="30"/>
      <c r="T224" s="1"/>
      <c r="U224" s="1"/>
      <c r="V224" s="1"/>
      <c r="W224" s="1"/>
      <c r="X224" s="1"/>
      <c r="Y224" s="1"/>
      <c r="Z224" s="30"/>
      <c r="AA224" s="1"/>
      <c r="AB224" s="1"/>
      <c r="AC224" s="1"/>
      <c r="AD224" s="1"/>
      <c r="AE224" s="1"/>
      <c r="AF224" s="1"/>
      <c r="AG224" s="345"/>
      <c r="AH224" s="1"/>
      <c r="AI224" s="1"/>
      <c r="AJ224" s="1"/>
      <c r="AK224" s="1"/>
      <c r="AL224" s="1"/>
      <c r="AM224" s="30"/>
      <c r="AN224" s="30"/>
      <c r="AO224" s="30"/>
      <c r="AP224" s="30"/>
      <c r="AQ224" s="1"/>
      <c r="AR224" s="1"/>
      <c r="AS224" s="7"/>
    </row>
    <row r="225" spans="3:45" x14ac:dyDescent="0.3">
      <c r="C225" s="1"/>
      <c r="D225" s="30"/>
      <c r="E225" s="1"/>
      <c r="F225" s="1"/>
      <c r="G225" s="1"/>
      <c r="H225" s="1"/>
      <c r="I225" s="1"/>
      <c r="J225" s="1"/>
      <c r="K225" s="30"/>
      <c r="L225" s="1"/>
      <c r="M225" s="1"/>
      <c r="N225" s="1"/>
      <c r="O225" s="1"/>
      <c r="P225" s="1"/>
      <c r="Q225" s="1"/>
      <c r="R225" s="1"/>
      <c r="S225" s="30"/>
      <c r="T225" s="1"/>
      <c r="U225" s="1"/>
      <c r="V225" s="1"/>
      <c r="W225" s="1"/>
      <c r="X225" s="1"/>
      <c r="Y225" s="1"/>
      <c r="Z225" s="30"/>
      <c r="AA225" s="1"/>
      <c r="AB225" s="1"/>
      <c r="AC225" s="1"/>
      <c r="AD225" s="1"/>
      <c r="AE225" s="1"/>
      <c r="AF225" s="1"/>
      <c r="AG225" s="345"/>
      <c r="AH225" s="1"/>
      <c r="AI225" s="1"/>
      <c r="AJ225" s="1"/>
      <c r="AK225" s="1"/>
      <c r="AL225" s="1"/>
      <c r="AM225" s="30"/>
      <c r="AN225" s="30"/>
      <c r="AO225" s="30"/>
      <c r="AP225" s="30"/>
      <c r="AQ225" s="1"/>
      <c r="AR225" s="1"/>
      <c r="AS225" s="7"/>
    </row>
    <row r="226" spans="3:45" x14ac:dyDescent="0.3">
      <c r="C226" s="1"/>
      <c r="D226" s="30"/>
      <c r="E226" s="1"/>
      <c r="F226" s="1"/>
      <c r="G226" s="1"/>
      <c r="H226" s="1"/>
      <c r="I226" s="1"/>
      <c r="J226" s="1"/>
      <c r="K226" s="30"/>
      <c r="L226" s="1"/>
      <c r="M226" s="1"/>
      <c r="N226" s="1"/>
      <c r="O226" s="1"/>
      <c r="P226" s="1"/>
      <c r="Q226" s="1"/>
      <c r="R226" s="1"/>
      <c r="S226" s="30"/>
      <c r="T226" s="1"/>
      <c r="U226" s="1"/>
      <c r="V226" s="1"/>
      <c r="W226" s="1"/>
      <c r="X226" s="1"/>
      <c r="Y226" s="1"/>
      <c r="Z226" s="30"/>
      <c r="AA226" s="1"/>
      <c r="AB226" s="1"/>
      <c r="AC226" s="1"/>
      <c r="AD226" s="1"/>
      <c r="AE226" s="1"/>
      <c r="AF226" s="1"/>
      <c r="AG226" s="345"/>
      <c r="AH226" s="1"/>
      <c r="AI226" s="1"/>
      <c r="AJ226" s="1"/>
      <c r="AK226" s="1"/>
      <c r="AL226" s="1"/>
      <c r="AM226" s="30"/>
      <c r="AN226" s="30"/>
      <c r="AO226" s="30"/>
      <c r="AP226" s="30"/>
      <c r="AQ226" s="1"/>
      <c r="AR226" s="1"/>
      <c r="AS226" s="7"/>
    </row>
    <row r="227" spans="3:45" x14ac:dyDescent="0.3">
      <c r="C227" s="1"/>
      <c r="D227" s="30"/>
      <c r="E227" s="1"/>
      <c r="F227" s="1"/>
      <c r="G227" s="1"/>
      <c r="H227" s="1"/>
      <c r="I227" s="1"/>
      <c r="J227" s="1"/>
      <c r="K227" s="30"/>
      <c r="L227" s="1"/>
      <c r="M227" s="1"/>
      <c r="N227" s="1"/>
      <c r="O227" s="1"/>
      <c r="P227" s="1"/>
      <c r="Q227" s="1"/>
      <c r="R227" s="1"/>
      <c r="S227" s="30"/>
      <c r="T227" s="1"/>
      <c r="U227" s="1"/>
      <c r="V227" s="1"/>
      <c r="W227" s="1"/>
      <c r="X227" s="1"/>
      <c r="Y227" s="1"/>
      <c r="Z227" s="30"/>
      <c r="AA227" s="1"/>
      <c r="AB227" s="1"/>
      <c r="AC227" s="1"/>
      <c r="AD227" s="1"/>
      <c r="AE227" s="1"/>
      <c r="AF227" s="1"/>
      <c r="AG227" s="345"/>
      <c r="AH227" s="1"/>
      <c r="AI227" s="1"/>
      <c r="AJ227" s="1"/>
      <c r="AK227" s="1"/>
      <c r="AL227" s="1"/>
      <c r="AM227" s="30"/>
      <c r="AN227" s="30"/>
      <c r="AO227" s="30"/>
      <c r="AP227" s="30"/>
      <c r="AQ227" s="1"/>
      <c r="AR227" s="1"/>
      <c r="AS227" s="7"/>
    </row>
    <row r="228" spans="3:45" x14ac:dyDescent="0.3">
      <c r="C228" s="1"/>
      <c r="D228" s="30"/>
      <c r="E228" s="1"/>
      <c r="F228" s="1"/>
      <c r="G228" s="1"/>
      <c r="H228" s="1"/>
      <c r="I228" s="1"/>
      <c r="J228" s="1"/>
      <c r="K228" s="30"/>
      <c r="L228" s="1"/>
      <c r="M228" s="1"/>
      <c r="N228" s="1"/>
      <c r="O228" s="1"/>
      <c r="P228" s="1"/>
      <c r="Q228" s="1"/>
      <c r="R228" s="1"/>
      <c r="S228" s="30"/>
      <c r="T228" s="1"/>
      <c r="U228" s="1"/>
      <c r="V228" s="1"/>
      <c r="W228" s="1"/>
      <c r="X228" s="1"/>
      <c r="Y228" s="1"/>
      <c r="Z228" s="30"/>
      <c r="AA228" s="1"/>
      <c r="AB228" s="1"/>
      <c r="AC228" s="1"/>
      <c r="AD228" s="1"/>
      <c r="AE228" s="1"/>
      <c r="AF228" s="1"/>
      <c r="AG228" s="345"/>
      <c r="AH228" s="1"/>
      <c r="AI228" s="1"/>
      <c r="AJ228" s="1"/>
      <c r="AK228" s="1"/>
      <c r="AL228" s="1"/>
      <c r="AM228" s="30"/>
      <c r="AN228" s="30"/>
      <c r="AO228" s="30"/>
      <c r="AP228" s="30"/>
      <c r="AQ228" s="1"/>
      <c r="AR228" s="1"/>
      <c r="AS228" s="7"/>
    </row>
    <row r="229" spans="3:45" x14ac:dyDescent="0.3">
      <c r="C229" s="1"/>
      <c r="D229" s="30"/>
      <c r="E229" s="1"/>
      <c r="F229" s="1"/>
      <c r="G229" s="1"/>
      <c r="H229" s="1"/>
      <c r="I229" s="1"/>
      <c r="J229" s="1"/>
      <c r="K229" s="30"/>
      <c r="L229" s="1"/>
      <c r="M229" s="1"/>
      <c r="N229" s="1"/>
      <c r="O229" s="1"/>
      <c r="P229" s="1"/>
      <c r="Q229" s="1"/>
      <c r="R229" s="1"/>
      <c r="S229" s="30"/>
      <c r="T229" s="1"/>
      <c r="U229" s="1"/>
      <c r="V229" s="1"/>
      <c r="W229" s="1"/>
      <c r="X229" s="1"/>
      <c r="Y229" s="1"/>
      <c r="Z229" s="30"/>
      <c r="AA229" s="1"/>
      <c r="AB229" s="1"/>
      <c r="AC229" s="1"/>
      <c r="AD229" s="1"/>
      <c r="AE229" s="1"/>
      <c r="AF229" s="1"/>
      <c r="AG229" s="345"/>
      <c r="AH229" s="1"/>
      <c r="AI229" s="1"/>
      <c r="AJ229" s="1"/>
      <c r="AK229" s="1"/>
      <c r="AL229" s="1"/>
      <c r="AM229" s="30"/>
      <c r="AN229" s="30"/>
      <c r="AO229" s="30"/>
      <c r="AP229" s="30"/>
      <c r="AQ229" s="1"/>
      <c r="AR229" s="1"/>
      <c r="AS229" s="7"/>
    </row>
    <row r="230" spans="3:45" x14ac:dyDescent="0.3">
      <c r="C230" s="1"/>
      <c r="D230" s="30"/>
      <c r="E230" s="1"/>
      <c r="F230" s="1"/>
      <c r="G230" s="1"/>
      <c r="H230" s="1"/>
      <c r="I230" s="1"/>
      <c r="J230" s="1"/>
      <c r="K230" s="30"/>
      <c r="L230" s="1"/>
      <c r="M230" s="1"/>
      <c r="N230" s="1"/>
      <c r="O230" s="1"/>
      <c r="P230" s="1"/>
      <c r="Q230" s="1"/>
      <c r="R230" s="1"/>
      <c r="S230" s="30"/>
      <c r="T230" s="1"/>
      <c r="U230" s="1"/>
      <c r="V230" s="1"/>
      <c r="W230" s="1"/>
      <c r="X230" s="1"/>
      <c r="Y230" s="1"/>
      <c r="Z230" s="30"/>
      <c r="AA230" s="1"/>
      <c r="AB230" s="1"/>
      <c r="AC230" s="1"/>
      <c r="AD230" s="1"/>
      <c r="AE230" s="1"/>
      <c r="AF230" s="1"/>
      <c r="AG230" s="345"/>
      <c r="AH230" s="1"/>
      <c r="AI230" s="1"/>
      <c r="AJ230" s="1"/>
      <c r="AK230" s="1"/>
      <c r="AL230" s="1"/>
      <c r="AM230" s="30"/>
      <c r="AN230" s="30"/>
      <c r="AO230" s="30"/>
      <c r="AP230" s="30"/>
      <c r="AQ230" s="1"/>
      <c r="AR230" s="1"/>
      <c r="AS230" s="7"/>
    </row>
    <row r="231" spans="3:45" x14ac:dyDescent="0.3">
      <c r="C231" s="1"/>
      <c r="D231" s="30"/>
      <c r="E231" s="1"/>
      <c r="F231" s="1"/>
      <c r="G231" s="1"/>
      <c r="H231" s="1"/>
      <c r="I231" s="1"/>
      <c r="J231" s="1"/>
      <c r="K231" s="30"/>
      <c r="L231" s="1"/>
      <c r="M231" s="1"/>
      <c r="N231" s="1"/>
      <c r="O231" s="1"/>
      <c r="P231" s="1"/>
      <c r="Q231" s="1"/>
      <c r="R231" s="1"/>
      <c r="S231" s="30"/>
      <c r="T231" s="1"/>
      <c r="U231" s="1"/>
      <c r="V231" s="1"/>
      <c r="W231" s="1"/>
      <c r="X231" s="1"/>
      <c r="Y231" s="1"/>
      <c r="Z231" s="30"/>
      <c r="AA231" s="1"/>
      <c r="AB231" s="1"/>
      <c r="AC231" s="1"/>
      <c r="AD231" s="1"/>
      <c r="AE231" s="1"/>
      <c r="AF231" s="1"/>
      <c r="AG231" s="345"/>
      <c r="AH231" s="1"/>
      <c r="AI231" s="1"/>
      <c r="AJ231" s="1"/>
      <c r="AK231" s="1"/>
      <c r="AL231" s="1"/>
      <c r="AM231" s="30"/>
      <c r="AN231" s="30"/>
      <c r="AO231" s="30"/>
      <c r="AP231" s="30"/>
      <c r="AQ231" s="1"/>
      <c r="AR231" s="1"/>
      <c r="AS231" s="7"/>
    </row>
    <row r="232" spans="3:45" x14ac:dyDescent="0.3">
      <c r="C232" s="1"/>
      <c r="D232" s="30"/>
      <c r="E232" s="1"/>
      <c r="F232" s="1"/>
      <c r="G232" s="1"/>
      <c r="H232" s="1"/>
      <c r="I232" s="1"/>
      <c r="J232" s="1"/>
      <c r="K232" s="30"/>
      <c r="L232" s="1"/>
      <c r="M232" s="1"/>
      <c r="N232" s="1"/>
      <c r="O232" s="1"/>
      <c r="P232" s="1"/>
      <c r="Q232" s="1"/>
      <c r="R232" s="1"/>
      <c r="S232" s="30"/>
      <c r="T232" s="1"/>
      <c r="U232" s="1"/>
      <c r="V232" s="1"/>
      <c r="W232" s="1"/>
      <c r="X232" s="1"/>
      <c r="Y232" s="1"/>
      <c r="Z232" s="30"/>
      <c r="AA232" s="1"/>
      <c r="AB232" s="1"/>
      <c r="AC232" s="1"/>
      <c r="AD232" s="1"/>
      <c r="AE232" s="1"/>
      <c r="AF232" s="1"/>
      <c r="AG232" s="345"/>
      <c r="AH232" s="1"/>
      <c r="AI232" s="1"/>
      <c r="AJ232" s="1"/>
      <c r="AK232" s="1"/>
      <c r="AL232" s="1"/>
      <c r="AM232" s="30"/>
      <c r="AN232" s="30"/>
      <c r="AO232" s="30"/>
      <c r="AP232" s="30"/>
      <c r="AQ232" s="1"/>
      <c r="AR232" s="1"/>
      <c r="AS232" s="7"/>
    </row>
    <row r="233" spans="3:45" x14ac:dyDescent="0.3">
      <c r="C233" s="1"/>
      <c r="D233" s="30"/>
      <c r="E233" s="1"/>
      <c r="F233" s="1"/>
      <c r="G233" s="1"/>
      <c r="H233" s="1"/>
      <c r="I233" s="1"/>
      <c r="J233" s="1"/>
      <c r="K233" s="30"/>
      <c r="L233" s="1"/>
      <c r="M233" s="1"/>
      <c r="N233" s="1"/>
      <c r="O233" s="1"/>
      <c r="P233" s="1"/>
      <c r="Q233" s="1"/>
      <c r="R233" s="1"/>
      <c r="S233" s="30"/>
      <c r="T233" s="1"/>
      <c r="U233" s="1"/>
      <c r="V233" s="1"/>
      <c r="W233" s="1"/>
      <c r="X233" s="1"/>
      <c r="Y233" s="1"/>
      <c r="Z233" s="30"/>
      <c r="AA233" s="1"/>
      <c r="AB233" s="1"/>
      <c r="AC233" s="1"/>
      <c r="AD233" s="1"/>
      <c r="AE233" s="1"/>
      <c r="AF233" s="1"/>
      <c r="AG233" s="345"/>
      <c r="AH233" s="1"/>
      <c r="AI233" s="1"/>
      <c r="AJ233" s="1"/>
      <c r="AK233" s="1"/>
      <c r="AL233" s="1"/>
      <c r="AM233" s="30"/>
      <c r="AN233" s="30"/>
      <c r="AO233" s="30"/>
      <c r="AP233" s="30"/>
      <c r="AQ233" s="1"/>
      <c r="AR233" s="1"/>
      <c r="AS233" s="7"/>
    </row>
    <row r="234" spans="3:45" x14ac:dyDescent="0.3">
      <c r="C234" s="1"/>
      <c r="D234" s="30"/>
      <c r="E234" s="1"/>
      <c r="F234" s="1"/>
      <c r="G234" s="1"/>
      <c r="H234" s="1"/>
      <c r="I234" s="1"/>
      <c r="J234" s="1"/>
      <c r="K234" s="30"/>
      <c r="L234" s="1"/>
      <c r="M234" s="1"/>
      <c r="N234" s="1"/>
      <c r="O234" s="1"/>
      <c r="P234" s="1"/>
      <c r="Q234" s="1"/>
      <c r="R234" s="1"/>
      <c r="S234" s="30"/>
      <c r="T234" s="1"/>
      <c r="U234" s="1"/>
      <c r="V234" s="1"/>
      <c r="W234" s="1"/>
      <c r="X234" s="1"/>
      <c r="Y234" s="1"/>
      <c r="Z234" s="30"/>
      <c r="AA234" s="1"/>
      <c r="AB234" s="1"/>
      <c r="AC234" s="1"/>
      <c r="AD234" s="1"/>
      <c r="AE234" s="1"/>
      <c r="AF234" s="1"/>
      <c r="AG234" s="345"/>
      <c r="AH234" s="1"/>
      <c r="AI234" s="1"/>
      <c r="AJ234" s="1"/>
      <c r="AK234" s="1"/>
      <c r="AL234" s="1"/>
      <c r="AM234" s="30"/>
      <c r="AN234" s="30"/>
      <c r="AO234" s="30"/>
      <c r="AP234" s="30"/>
      <c r="AQ234" s="1"/>
      <c r="AR234" s="1"/>
      <c r="AS234" s="7"/>
    </row>
    <row r="235" spans="3:45" x14ac:dyDescent="0.3">
      <c r="C235" s="1"/>
      <c r="D235" s="30"/>
      <c r="E235" s="1"/>
      <c r="F235" s="1"/>
      <c r="G235" s="1"/>
      <c r="H235" s="1"/>
      <c r="I235" s="1"/>
      <c r="J235" s="1"/>
      <c r="K235" s="30"/>
      <c r="L235" s="1"/>
      <c r="M235" s="1"/>
      <c r="N235" s="1"/>
      <c r="O235" s="1"/>
      <c r="P235" s="1"/>
      <c r="Q235" s="1"/>
      <c r="R235" s="1"/>
      <c r="S235" s="30"/>
      <c r="T235" s="1"/>
      <c r="U235" s="1"/>
      <c r="V235" s="1"/>
      <c r="W235" s="1"/>
      <c r="X235" s="1"/>
      <c r="Y235" s="1"/>
      <c r="Z235" s="30"/>
      <c r="AA235" s="1"/>
      <c r="AB235" s="1"/>
      <c r="AC235" s="1"/>
      <c r="AD235" s="1"/>
      <c r="AE235" s="1"/>
      <c r="AF235" s="1"/>
      <c r="AG235" s="345"/>
      <c r="AH235" s="1"/>
      <c r="AI235" s="1"/>
      <c r="AJ235" s="1"/>
      <c r="AK235" s="1"/>
      <c r="AL235" s="1"/>
      <c r="AM235" s="30"/>
      <c r="AN235" s="30"/>
      <c r="AO235" s="30"/>
      <c r="AP235" s="30"/>
      <c r="AQ235" s="1"/>
      <c r="AR235" s="1"/>
      <c r="AS235" s="7"/>
    </row>
    <row r="236" spans="3:45" x14ac:dyDescent="0.3">
      <c r="C236" s="1"/>
      <c r="D236" s="30"/>
      <c r="E236" s="1"/>
      <c r="F236" s="1"/>
      <c r="G236" s="1"/>
      <c r="H236" s="1"/>
      <c r="I236" s="1"/>
      <c r="J236" s="1"/>
      <c r="K236" s="30"/>
      <c r="L236" s="1"/>
      <c r="M236" s="1"/>
      <c r="N236" s="1"/>
      <c r="O236" s="1"/>
      <c r="P236" s="1"/>
      <c r="Q236" s="1"/>
      <c r="R236" s="1"/>
      <c r="S236" s="30"/>
      <c r="T236" s="1"/>
      <c r="U236" s="1"/>
      <c r="V236" s="1"/>
      <c r="W236" s="1"/>
      <c r="X236" s="1"/>
      <c r="Y236" s="1"/>
      <c r="Z236" s="30"/>
      <c r="AA236" s="1"/>
      <c r="AB236" s="1"/>
      <c r="AC236" s="1"/>
      <c r="AD236" s="1"/>
      <c r="AE236" s="1"/>
      <c r="AF236" s="1"/>
      <c r="AG236" s="345"/>
      <c r="AH236" s="1"/>
      <c r="AI236" s="1"/>
      <c r="AJ236" s="1"/>
      <c r="AK236" s="1"/>
      <c r="AL236" s="1"/>
      <c r="AM236" s="30"/>
      <c r="AN236" s="30"/>
      <c r="AO236" s="30"/>
      <c r="AP236" s="30"/>
      <c r="AQ236" s="1"/>
      <c r="AR236" s="1"/>
      <c r="AS236" s="7"/>
    </row>
    <row r="237" spans="3:45" x14ac:dyDescent="0.3">
      <c r="C237" s="1"/>
      <c r="D237" s="30"/>
      <c r="E237" s="1"/>
      <c r="F237" s="1"/>
      <c r="G237" s="1"/>
      <c r="H237" s="1"/>
      <c r="I237" s="1"/>
      <c r="J237" s="1"/>
      <c r="K237" s="30"/>
      <c r="L237" s="1"/>
      <c r="M237" s="1"/>
      <c r="N237" s="1"/>
      <c r="O237" s="1"/>
      <c r="P237" s="1"/>
      <c r="Q237" s="1"/>
      <c r="R237" s="1"/>
      <c r="S237" s="30"/>
      <c r="T237" s="1"/>
      <c r="U237" s="1"/>
      <c r="V237" s="1"/>
      <c r="W237" s="1"/>
      <c r="X237" s="1"/>
      <c r="Y237" s="1"/>
      <c r="Z237" s="30"/>
      <c r="AA237" s="1"/>
      <c r="AB237" s="1"/>
      <c r="AC237" s="1"/>
      <c r="AD237" s="1"/>
      <c r="AE237" s="1"/>
      <c r="AF237" s="1"/>
      <c r="AG237" s="345"/>
      <c r="AH237" s="1"/>
      <c r="AI237" s="1"/>
      <c r="AJ237" s="1"/>
      <c r="AK237" s="1"/>
      <c r="AL237" s="1"/>
      <c r="AM237" s="30"/>
      <c r="AN237" s="30"/>
      <c r="AO237" s="30"/>
      <c r="AP237" s="30"/>
      <c r="AQ237" s="1"/>
      <c r="AR237" s="1"/>
      <c r="AS237" s="7"/>
    </row>
    <row r="238" spans="3:45" x14ac:dyDescent="0.3">
      <c r="C238" s="1"/>
      <c r="D238" s="30"/>
      <c r="E238" s="1"/>
      <c r="F238" s="1"/>
      <c r="G238" s="1"/>
      <c r="H238" s="1"/>
      <c r="I238" s="1"/>
      <c r="J238" s="1"/>
      <c r="K238" s="30"/>
      <c r="L238" s="1"/>
      <c r="M238" s="1"/>
      <c r="N238" s="1"/>
      <c r="O238" s="1"/>
      <c r="P238" s="1"/>
      <c r="Q238" s="1"/>
      <c r="R238" s="1"/>
      <c r="S238" s="30"/>
      <c r="T238" s="1"/>
      <c r="U238" s="1"/>
      <c r="V238" s="1"/>
      <c r="W238" s="1"/>
      <c r="X238" s="1"/>
      <c r="Y238" s="1"/>
      <c r="Z238" s="30"/>
      <c r="AA238" s="1"/>
      <c r="AB238" s="1"/>
      <c r="AC238" s="1"/>
      <c r="AD238" s="1"/>
      <c r="AE238" s="1"/>
      <c r="AF238" s="1"/>
      <c r="AG238" s="345"/>
      <c r="AH238" s="1"/>
      <c r="AI238" s="1"/>
      <c r="AJ238" s="1"/>
      <c r="AK238" s="1"/>
      <c r="AL238" s="1"/>
      <c r="AM238" s="30"/>
      <c r="AN238" s="30"/>
      <c r="AO238" s="30"/>
      <c r="AP238" s="30"/>
      <c r="AQ238" s="1"/>
      <c r="AR238" s="1"/>
      <c r="AS238" s="7"/>
    </row>
    <row r="239" spans="3:45" x14ac:dyDescent="0.3">
      <c r="C239" s="1"/>
      <c r="D239" s="30"/>
      <c r="E239" s="1"/>
      <c r="F239" s="1"/>
      <c r="G239" s="1"/>
      <c r="H239" s="1"/>
      <c r="I239" s="1"/>
      <c r="J239" s="1"/>
      <c r="K239" s="30"/>
      <c r="L239" s="1"/>
      <c r="M239" s="1"/>
      <c r="N239" s="1"/>
      <c r="O239" s="1"/>
      <c r="P239" s="1"/>
      <c r="Q239" s="1"/>
      <c r="R239" s="1"/>
      <c r="S239" s="30"/>
      <c r="T239" s="1"/>
      <c r="U239" s="1"/>
      <c r="V239" s="1"/>
      <c r="W239" s="1"/>
      <c r="X239" s="1"/>
      <c r="Y239" s="1"/>
      <c r="Z239" s="30"/>
      <c r="AA239" s="1"/>
      <c r="AB239" s="1"/>
      <c r="AC239" s="1"/>
      <c r="AD239" s="1"/>
      <c r="AE239" s="1"/>
      <c r="AF239" s="1"/>
      <c r="AG239" s="345"/>
      <c r="AH239" s="1"/>
      <c r="AI239" s="1"/>
      <c r="AJ239" s="1"/>
      <c r="AK239" s="1"/>
      <c r="AL239" s="1"/>
      <c r="AM239" s="30"/>
      <c r="AN239" s="30"/>
      <c r="AO239" s="30"/>
      <c r="AP239" s="30"/>
      <c r="AQ239" s="1"/>
      <c r="AR239" s="1"/>
      <c r="AS239" s="7"/>
    </row>
    <row r="240" spans="3:45" x14ac:dyDescent="0.3">
      <c r="C240" s="1"/>
      <c r="D240" s="30"/>
      <c r="E240" s="1"/>
      <c r="F240" s="1"/>
      <c r="G240" s="1"/>
      <c r="H240" s="1"/>
      <c r="I240" s="1"/>
      <c r="J240" s="1"/>
      <c r="K240" s="30"/>
      <c r="L240" s="1"/>
      <c r="M240" s="1"/>
      <c r="N240" s="1"/>
      <c r="O240" s="1"/>
      <c r="P240" s="1"/>
      <c r="Q240" s="1"/>
      <c r="R240" s="1"/>
      <c r="S240" s="30"/>
      <c r="T240" s="1"/>
      <c r="U240" s="1"/>
      <c r="V240" s="1"/>
      <c r="W240" s="1"/>
      <c r="X240" s="1"/>
      <c r="Y240" s="1"/>
      <c r="Z240" s="30"/>
      <c r="AA240" s="1"/>
      <c r="AB240" s="1"/>
      <c r="AC240" s="1"/>
      <c r="AD240" s="1"/>
      <c r="AE240" s="1"/>
      <c r="AF240" s="1"/>
      <c r="AG240" s="345"/>
      <c r="AH240" s="1"/>
      <c r="AI240" s="1"/>
      <c r="AJ240" s="1"/>
      <c r="AK240" s="1"/>
      <c r="AL240" s="1"/>
      <c r="AM240" s="30"/>
      <c r="AN240" s="30"/>
      <c r="AO240" s="30"/>
      <c r="AP240" s="30"/>
      <c r="AQ240" s="1"/>
      <c r="AR240" s="1"/>
      <c r="AS240" s="7"/>
    </row>
    <row r="241" spans="2:45" x14ac:dyDescent="0.3">
      <c r="C241" s="1"/>
      <c r="D241" s="30"/>
      <c r="E241" s="1"/>
      <c r="F241" s="1"/>
      <c r="G241" s="1"/>
      <c r="H241" s="1"/>
      <c r="I241" s="1"/>
      <c r="J241" s="1"/>
      <c r="K241" s="30"/>
      <c r="L241" s="1"/>
      <c r="M241" s="1"/>
      <c r="N241" s="1"/>
      <c r="O241" s="1"/>
      <c r="P241" s="1"/>
      <c r="Q241" s="1"/>
      <c r="R241" s="1"/>
      <c r="S241" s="30"/>
      <c r="T241" s="1"/>
      <c r="U241" s="1"/>
      <c r="V241" s="1"/>
      <c r="W241" s="1"/>
      <c r="X241" s="1"/>
      <c r="Y241" s="1"/>
      <c r="Z241" s="30"/>
      <c r="AA241" s="1"/>
      <c r="AB241" s="1"/>
      <c r="AC241" s="1"/>
      <c r="AD241" s="1"/>
      <c r="AE241" s="1"/>
      <c r="AF241" s="1"/>
      <c r="AG241" s="345"/>
      <c r="AH241" s="1"/>
      <c r="AI241" s="1"/>
      <c r="AJ241" s="1"/>
      <c r="AK241" s="1"/>
      <c r="AL241" s="1"/>
      <c r="AM241" s="30"/>
      <c r="AN241" s="30"/>
      <c r="AO241" s="30"/>
      <c r="AP241" s="30"/>
      <c r="AQ241" s="1"/>
      <c r="AR241" s="1"/>
      <c r="AS241" s="7"/>
    </row>
    <row r="242" spans="2:45" x14ac:dyDescent="0.3">
      <c r="C242" s="1"/>
      <c r="D242" s="30"/>
      <c r="E242" s="1"/>
      <c r="F242" s="1"/>
      <c r="G242" s="1"/>
      <c r="H242" s="1"/>
      <c r="I242" s="1"/>
      <c r="J242" s="1"/>
      <c r="K242" s="30"/>
      <c r="L242" s="1"/>
      <c r="M242" s="1"/>
      <c r="N242" s="1"/>
      <c r="O242" s="1"/>
      <c r="P242" s="1"/>
      <c r="Q242" s="1"/>
      <c r="R242" s="1"/>
      <c r="S242" s="30"/>
      <c r="T242" s="1"/>
      <c r="U242" s="1"/>
      <c r="V242" s="1"/>
      <c r="W242" s="1"/>
      <c r="X242" s="1"/>
      <c r="Y242" s="1"/>
      <c r="Z242" s="30"/>
      <c r="AA242" s="1"/>
      <c r="AB242" s="1"/>
      <c r="AC242" s="1"/>
      <c r="AD242" s="1"/>
      <c r="AE242" s="1"/>
      <c r="AF242" s="1"/>
      <c r="AG242" s="345"/>
      <c r="AH242" s="1"/>
      <c r="AI242" s="1"/>
      <c r="AJ242" s="1"/>
      <c r="AK242" s="1"/>
      <c r="AL242" s="1"/>
      <c r="AM242" s="30"/>
      <c r="AN242" s="30"/>
      <c r="AO242" s="30"/>
      <c r="AP242" s="30"/>
      <c r="AQ242" s="1"/>
      <c r="AR242" s="1"/>
      <c r="AS242" s="7"/>
    </row>
    <row r="243" spans="2:45" x14ac:dyDescent="0.3">
      <c r="C243" s="1"/>
      <c r="D243" s="30"/>
      <c r="E243" s="1"/>
      <c r="F243" s="1"/>
      <c r="G243" s="1"/>
      <c r="H243" s="1"/>
      <c r="I243" s="1"/>
      <c r="J243" s="1"/>
      <c r="K243" s="30"/>
      <c r="L243" s="1"/>
      <c r="M243" s="1"/>
      <c r="N243" s="1"/>
      <c r="O243" s="1"/>
      <c r="P243" s="1"/>
      <c r="Q243" s="1"/>
      <c r="R243" s="1"/>
      <c r="S243" s="30"/>
      <c r="T243" s="1"/>
      <c r="U243" s="1"/>
      <c r="V243" s="1"/>
      <c r="W243" s="1"/>
      <c r="X243" s="1"/>
      <c r="Y243" s="1"/>
      <c r="Z243" s="30"/>
      <c r="AA243" s="1"/>
      <c r="AB243" s="1"/>
      <c r="AC243" s="1"/>
      <c r="AD243" s="1"/>
      <c r="AE243" s="1"/>
      <c r="AF243" s="1"/>
      <c r="AG243" s="345"/>
      <c r="AH243" s="1"/>
      <c r="AI243" s="1"/>
      <c r="AJ243" s="1"/>
      <c r="AK243" s="1"/>
      <c r="AL243" s="1"/>
      <c r="AM243" s="30"/>
      <c r="AN243" s="30"/>
      <c r="AO243" s="30"/>
      <c r="AP243" s="30"/>
      <c r="AQ243" s="1"/>
      <c r="AR243" s="1"/>
      <c r="AS243" s="7"/>
    </row>
    <row r="244" spans="2:45" x14ac:dyDescent="0.3">
      <c r="C244" s="1"/>
      <c r="D244" s="30"/>
      <c r="E244" s="1"/>
      <c r="F244" s="1"/>
      <c r="G244" s="1"/>
      <c r="H244" s="1"/>
      <c r="I244" s="1"/>
      <c r="J244" s="1"/>
      <c r="K244" s="30"/>
      <c r="L244" s="1"/>
      <c r="M244" s="1"/>
      <c r="N244" s="1"/>
      <c r="O244" s="1"/>
      <c r="P244" s="1"/>
      <c r="Q244" s="1"/>
      <c r="R244" s="1"/>
      <c r="S244" s="30"/>
      <c r="T244" s="1"/>
      <c r="U244" s="1"/>
      <c r="V244" s="1"/>
      <c r="W244" s="1"/>
      <c r="X244" s="1"/>
      <c r="Y244" s="1"/>
      <c r="Z244" s="30"/>
      <c r="AA244" s="1"/>
      <c r="AB244" s="1"/>
      <c r="AC244" s="1"/>
      <c r="AD244" s="1"/>
      <c r="AE244" s="1"/>
      <c r="AF244" s="1"/>
      <c r="AG244" s="345"/>
      <c r="AH244" s="1"/>
      <c r="AI244" s="1"/>
      <c r="AJ244" s="1"/>
      <c r="AK244" s="1"/>
      <c r="AL244" s="1"/>
      <c r="AM244" s="30"/>
      <c r="AN244" s="30"/>
      <c r="AO244" s="30"/>
      <c r="AP244" s="30"/>
      <c r="AQ244" s="1"/>
      <c r="AR244" s="1"/>
      <c r="AS244" s="7"/>
    </row>
    <row r="245" spans="2:45" x14ac:dyDescent="0.3">
      <c r="C245" s="1"/>
      <c r="D245" s="30"/>
      <c r="E245" s="1"/>
      <c r="F245" s="1"/>
      <c r="G245" s="1"/>
      <c r="H245" s="1"/>
      <c r="I245" s="1"/>
      <c r="J245" s="1"/>
      <c r="K245" s="30"/>
      <c r="L245" s="1"/>
      <c r="M245" s="1"/>
      <c r="N245" s="1"/>
      <c r="O245" s="1"/>
      <c r="P245" s="1"/>
      <c r="Q245" s="1"/>
      <c r="R245" s="1"/>
      <c r="S245" s="30"/>
      <c r="T245" s="1"/>
      <c r="U245" s="1"/>
      <c r="V245" s="1"/>
      <c r="W245" s="1"/>
      <c r="X245" s="1"/>
      <c r="Y245" s="1"/>
      <c r="Z245" s="30"/>
      <c r="AA245" s="1"/>
      <c r="AB245" s="1"/>
      <c r="AC245" s="1"/>
      <c r="AD245" s="1"/>
      <c r="AE245" s="1"/>
      <c r="AF245" s="1"/>
      <c r="AG245" s="345"/>
      <c r="AH245" s="1"/>
      <c r="AI245" s="1"/>
      <c r="AJ245" s="1"/>
      <c r="AK245" s="1"/>
      <c r="AL245" s="1"/>
      <c r="AM245" s="30"/>
      <c r="AN245" s="30"/>
      <c r="AO245" s="30"/>
      <c r="AP245" s="30"/>
      <c r="AQ245" s="1"/>
      <c r="AR245" s="1"/>
      <c r="AS245" s="7"/>
    </row>
    <row r="246" spans="2:45" x14ac:dyDescent="0.3">
      <c r="B246" s="1"/>
      <c r="C246" s="1"/>
      <c r="D246" s="30"/>
      <c r="E246" s="1"/>
      <c r="F246" s="1"/>
      <c r="G246" s="1"/>
      <c r="H246" s="1"/>
      <c r="I246" s="1"/>
      <c r="J246" s="1"/>
      <c r="K246" s="30"/>
      <c r="L246" s="1"/>
      <c r="M246" s="1"/>
      <c r="N246" s="1"/>
      <c r="O246" s="1"/>
      <c r="P246" s="1"/>
      <c r="Q246" s="1"/>
      <c r="R246" s="1"/>
      <c r="S246" s="30"/>
      <c r="T246" s="1"/>
      <c r="U246" s="1"/>
      <c r="V246" s="1"/>
      <c r="W246" s="1"/>
      <c r="X246" s="1"/>
      <c r="Y246" s="1"/>
      <c r="Z246" s="30"/>
      <c r="AA246" s="1"/>
      <c r="AB246" s="1"/>
      <c r="AC246" s="1"/>
      <c r="AD246" s="1"/>
      <c r="AE246" s="1"/>
      <c r="AF246" s="1"/>
      <c r="AG246" s="345"/>
      <c r="AH246" s="1"/>
      <c r="AI246" s="1"/>
      <c r="AJ246" s="1"/>
      <c r="AK246" s="1"/>
      <c r="AL246" s="1"/>
      <c r="AM246" s="30"/>
      <c r="AN246" s="30"/>
      <c r="AO246" s="30"/>
      <c r="AP246" s="30"/>
      <c r="AQ246" s="1"/>
      <c r="AR246" s="1"/>
      <c r="AS246" s="7"/>
    </row>
    <row r="247" spans="2:45" x14ac:dyDescent="0.3">
      <c r="B247" s="1"/>
    </row>
    <row r="248" spans="2:45" x14ac:dyDescent="0.3">
      <c r="B248" s="1"/>
    </row>
    <row r="249" spans="2:45" x14ac:dyDescent="0.3">
      <c r="B249" s="1"/>
    </row>
    <row r="250" spans="2:45" x14ac:dyDescent="0.3">
      <c r="B250" s="1"/>
    </row>
    <row r="251" spans="2:45" x14ac:dyDescent="0.3">
      <c r="B251" s="1"/>
    </row>
    <row r="252" spans="2:45" x14ac:dyDescent="0.3">
      <c r="B252" s="1"/>
    </row>
    <row r="253" spans="2:45" x14ac:dyDescent="0.3">
      <c r="B253" s="1"/>
    </row>
    <row r="254" spans="2:45" x14ac:dyDescent="0.3">
      <c r="B254" s="1"/>
    </row>
    <row r="255" spans="2:45" x14ac:dyDescent="0.3">
      <c r="B255" s="1"/>
    </row>
    <row r="256" spans="2:45" x14ac:dyDescent="0.3">
      <c r="B256" s="1"/>
    </row>
    <row r="257" spans="2:2" x14ac:dyDescent="0.3">
      <c r="B257" s="1"/>
    </row>
    <row r="258" spans="2:2" x14ac:dyDescent="0.3">
      <c r="B258" s="1"/>
    </row>
    <row r="259" spans="2:2" x14ac:dyDescent="0.3">
      <c r="B259" s="1"/>
    </row>
    <row r="260" spans="2:2" x14ac:dyDescent="0.3">
      <c r="B260" s="1"/>
    </row>
    <row r="261" spans="2:2" x14ac:dyDescent="0.3">
      <c r="B261" s="1"/>
    </row>
    <row r="262" spans="2:2" x14ac:dyDescent="0.3">
      <c r="B262" s="1"/>
    </row>
    <row r="263" spans="2:2" x14ac:dyDescent="0.3">
      <c r="B263" s="1"/>
    </row>
    <row r="264" spans="2:2" x14ac:dyDescent="0.3">
      <c r="B264" s="1"/>
    </row>
    <row r="265" spans="2:2" x14ac:dyDescent="0.3">
      <c r="B265" s="1"/>
    </row>
    <row r="266" spans="2:2" x14ac:dyDescent="0.3">
      <c r="B266" s="1"/>
    </row>
    <row r="267" spans="2:2" x14ac:dyDescent="0.3">
      <c r="B267" s="1"/>
    </row>
    <row r="268" spans="2:2" x14ac:dyDescent="0.3">
      <c r="B268" s="1"/>
    </row>
    <row r="269" spans="2:2" x14ac:dyDescent="0.3">
      <c r="B269" s="1"/>
    </row>
    <row r="270" spans="2:2" x14ac:dyDescent="0.3">
      <c r="B270" s="1"/>
    </row>
  </sheetData>
  <mergeCells count="28">
    <mergeCell ref="AE35:AK36"/>
    <mergeCell ref="J35:W36"/>
    <mergeCell ref="X35:AD36"/>
    <mergeCell ref="R6:W6"/>
    <mergeCell ref="A1:AS1"/>
    <mergeCell ref="A2:AS2"/>
    <mergeCell ref="J5:J7"/>
    <mergeCell ref="A3:AS3"/>
    <mergeCell ref="A5:A7"/>
    <mergeCell ref="K6:P6"/>
    <mergeCell ref="K5:P5"/>
    <mergeCell ref="AE5:AE7"/>
    <mergeCell ref="AF5:AK5"/>
    <mergeCell ref="AF6:AK6"/>
    <mergeCell ref="C5:C7"/>
    <mergeCell ref="A34:B34"/>
    <mergeCell ref="B5:B7"/>
    <mergeCell ref="AS5:AS7"/>
    <mergeCell ref="AM6:AR6"/>
    <mergeCell ref="AM5:AR5"/>
    <mergeCell ref="AL5:AL7"/>
    <mergeCell ref="Q5:Q7"/>
    <mergeCell ref="X5:X7"/>
    <mergeCell ref="R5:W5"/>
    <mergeCell ref="Y5:AD5"/>
    <mergeCell ref="Y6:AD6"/>
    <mergeCell ref="D5:I5"/>
    <mergeCell ref="D6:I6"/>
  </mergeCells>
  <printOptions horizontalCentered="1"/>
  <pageMargins left="0" right="0" top="0.75" bottom="0.5" header="0.3" footer="0.3"/>
  <pageSetup scale="52"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69"/>
  <sheetViews>
    <sheetView showZeros="0" topLeftCell="A29" zoomScale="80" zoomScaleNormal="80" workbookViewId="0">
      <selection activeCell="B29" sqref="B29"/>
    </sheetView>
  </sheetViews>
  <sheetFormatPr defaultColWidth="9" defaultRowHeight="18" x14ac:dyDescent="0.3"/>
  <cols>
    <col min="1" max="1" width="7.375" style="371" customWidth="1"/>
    <col min="2" max="2" width="20.125" style="367" customWidth="1"/>
    <col min="3" max="3" width="10" style="367" customWidth="1"/>
    <col min="4" max="6" width="11.75" style="367" customWidth="1"/>
    <col min="7" max="7" width="15.25" style="368" customWidth="1"/>
    <col min="8" max="9" width="9" style="350"/>
    <col min="10" max="10" width="9" style="354"/>
    <col min="11" max="14" width="9" style="350"/>
    <col min="15" max="16384" width="9" style="355"/>
  </cols>
  <sheetData>
    <row r="1" spans="1:14" s="348" customFormat="1" x14ac:dyDescent="0.3">
      <c r="A1" s="449" t="s">
        <v>219</v>
      </c>
      <c r="B1" s="449"/>
      <c r="C1" s="374"/>
      <c r="D1" s="449" t="s">
        <v>225</v>
      </c>
      <c r="E1" s="449"/>
      <c r="F1" s="449"/>
      <c r="G1" s="449"/>
    </row>
    <row r="2" spans="1:14" s="348" customFormat="1" x14ac:dyDescent="0.3">
      <c r="A2" s="449" t="s">
        <v>220</v>
      </c>
      <c r="B2" s="449"/>
      <c r="C2" s="374"/>
      <c r="D2" s="452" t="s">
        <v>226</v>
      </c>
      <c r="E2" s="452"/>
      <c r="F2" s="452"/>
      <c r="G2" s="452"/>
    </row>
    <row r="3" spans="1:14" s="348" customFormat="1" x14ac:dyDescent="0.3">
      <c r="A3" s="373"/>
      <c r="B3" s="373"/>
      <c r="C3" s="39"/>
      <c r="D3" s="39"/>
      <c r="E3" s="39"/>
      <c r="F3" s="39"/>
      <c r="G3" s="347"/>
    </row>
    <row r="4" spans="1:14" s="348" customFormat="1" x14ac:dyDescent="0.3">
      <c r="A4" s="449" t="s">
        <v>241</v>
      </c>
      <c r="B4" s="449"/>
      <c r="C4" s="449"/>
      <c r="D4" s="449"/>
      <c r="E4" s="449"/>
      <c r="F4" s="449"/>
      <c r="G4" s="449"/>
    </row>
    <row r="5" spans="1:14" s="348" customFormat="1" x14ac:dyDescent="0.3">
      <c r="A5" s="449" t="s">
        <v>227</v>
      </c>
      <c r="B5" s="449"/>
      <c r="C5" s="449"/>
      <c r="D5" s="449"/>
      <c r="E5" s="449"/>
      <c r="F5" s="449"/>
      <c r="G5" s="449"/>
    </row>
    <row r="6" spans="1:14" s="348" customFormat="1" x14ac:dyDescent="0.3">
      <c r="A6" s="449" t="s">
        <v>228</v>
      </c>
      <c r="B6" s="449"/>
      <c r="C6" s="449"/>
      <c r="D6" s="449"/>
      <c r="E6" s="449"/>
      <c r="F6" s="449"/>
      <c r="G6" s="449"/>
    </row>
    <row r="7" spans="1:14" s="348" customFormat="1" x14ac:dyDescent="0.3">
      <c r="A7" s="449" t="s">
        <v>229</v>
      </c>
      <c r="B7" s="449"/>
      <c r="C7" s="449"/>
      <c r="D7" s="449"/>
      <c r="E7" s="449"/>
      <c r="F7" s="449"/>
      <c r="G7" s="449"/>
    </row>
    <row r="8" spans="1:14" s="348" customFormat="1" x14ac:dyDescent="0.3">
      <c r="A8" s="456" t="s">
        <v>232</v>
      </c>
      <c r="B8" s="456"/>
      <c r="C8" s="456"/>
      <c r="D8" s="456"/>
      <c r="E8" s="456"/>
      <c r="F8" s="456"/>
      <c r="G8" s="456"/>
    </row>
    <row r="9" spans="1:14" s="351" customFormat="1" x14ac:dyDescent="0.3">
      <c r="A9" s="349"/>
      <c r="B9" s="349"/>
      <c r="C9" s="349"/>
      <c r="D9" s="349"/>
      <c r="E9" s="349"/>
      <c r="F9" s="349"/>
      <c r="G9" s="349"/>
      <c r="H9" s="350"/>
      <c r="I9" s="350"/>
      <c r="K9" s="350"/>
      <c r="L9" s="350"/>
      <c r="M9" s="350"/>
      <c r="N9" s="350"/>
    </row>
    <row r="10" spans="1:14" s="353" customFormat="1" ht="39.75" customHeight="1" x14ac:dyDescent="0.3">
      <c r="A10" s="458" t="s">
        <v>6</v>
      </c>
      <c r="B10" s="458" t="s">
        <v>0</v>
      </c>
      <c r="C10" s="447" t="s">
        <v>221</v>
      </c>
      <c r="D10" s="453" t="s">
        <v>222</v>
      </c>
      <c r="E10" s="454"/>
      <c r="F10" s="455"/>
      <c r="G10" s="460" t="s">
        <v>1</v>
      </c>
      <c r="H10" s="352"/>
      <c r="I10" s="352"/>
      <c r="K10" s="352"/>
      <c r="L10" s="352"/>
      <c r="M10" s="352"/>
      <c r="N10" s="352"/>
    </row>
    <row r="11" spans="1:14" ht="42" customHeight="1" x14ac:dyDescent="0.3">
      <c r="A11" s="459"/>
      <c r="B11" s="459"/>
      <c r="C11" s="448"/>
      <c r="D11" s="375" t="s">
        <v>38</v>
      </c>
      <c r="E11" s="375" t="s">
        <v>101</v>
      </c>
      <c r="F11" s="375" t="s">
        <v>4</v>
      </c>
      <c r="G11" s="461"/>
    </row>
    <row r="12" spans="1:14" ht="29.25" customHeight="1" x14ac:dyDescent="0.3">
      <c r="A12" s="381">
        <v>1</v>
      </c>
      <c r="B12" s="405" t="s">
        <v>11</v>
      </c>
      <c r="C12" s="408">
        <f>SUM(D12:F12)</f>
        <v>6</v>
      </c>
      <c r="D12" s="411">
        <v>6</v>
      </c>
      <c r="E12" s="411">
        <v>0</v>
      </c>
      <c r="F12" s="411">
        <v>0</v>
      </c>
      <c r="G12" s="409"/>
      <c r="H12" s="356"/>
    </row>
    <row r="13" spans="1:14" ht="29.25" customHeight="1" x14ac:dyDescent="0.3">
      <c r="A13" s="381">
        <v>2</v>
      </c>
      <c r="B13" s="406" t="s">
        <v>12</v>
      </c>
      <c r="C13" s="408">
        <f>SUM(D13:F13)</f>
        <v>3</v>
      </c>
      <c r="D13" s="411">
        <v>2</v>
      </c>
      <c r="E13" s="411">
        <v>1</v>
      </c>
      <c r="F13" s="411">
        <v>0</v>
      </c>
      <c r="G13" s="409"/>
    </row>
    <row r="14" spans="1:14" ht="29.25" customHeight="1" x14ac:dyDescent="0.3">
      <c r="A14" s="381">
        <v>3</v>
      </c>
      <c r="B14" s="405" t="s">
        <v>13</v>
      </c>
      <c r="C14" s="408">
        <f t="shared" ref="C14:C33" si="0">SUM(D14:F14)</f>
        <v>1</v>
      </c>
      <c r="D14" s="411">
        <v>1</v>
      </c>
      <c r="E14" s="411">
        <v>0</v>
      </c>
      <c r="F14" s="411">
        <v>0</v>
      </c>
      <c r="G14" s="409"/>
    </row>
    <row r="15" spans="1:14" ht="29.25" customHeight="1" x14ac:dyDescent="0.3">
      <c r="A15" s="381">
        <v>4</v>
      </c>
      <c r="B15" s="405" t="s">
        <v>14</v>
      </c>
      <c r="C15" s="408">
        <f t="shared" si="0"/>
        <v>4</v>
      </c>
      <c r="D15" s="411">
        <v>4</v>
      </c>
      <c r="E15" s="411">
        <v>0</v>
      </c>
      <c r="F15" s="411">
        <v>0</v>
      </c>
      <c r="G15" s="409"/>
    </row>
    <row r="16" spans="1:14" ht="29.25" customHeight="1" x14ac:dyDescent="0.3">
      <c r="A16" s="381">
        <v>5</v>
      </c>
      <c r="B16" s="405" t="s">
        <v>15</v>
      </c>
      <c r="C16" s="408">
        <f t="shared" si="0"/>
        <v>2</v>
      </c>
      <c r="D16" s="411">
        <v>2</v>
      </c>
      <c r="E16" s="411">
        <v>0</v>
      </c>
      <c r="F16" s="411">
        <v>0</v>
      </c>
      <c r="G16" s="409"/>
    </row>
    <row r="17" spans="1:8" ht="29.25" customHeight="1" x14ac:dyDescent="0.3">
      <c r="A17" s="381">
        <v>6</v>
      </c>
      <c r="B17" s="407" t="s">
        <v>224</v>
      </c>
      <c r="C17" s="408">
        <f t="shared" si="0"/>
        <v>1</v>
      </c>
      <c r="D17" s="411">
        <v>1</v>
      </c>
      <c r="E17" s="411">
        <v>0</v>
      </c>
      <c r="F17" s="411">
        <v>0</v>
      </c>
      <c r="G17" s="409"/>
    </row>
    <row r="18" spans="1:8" ht="29.25" customHeight="1" x14ac:dyDescent="0.3">
      <c r="A18" s="381">
        <v>7</v>
      </c>
      <c r="B18" s="405" t="s">
        <v>17</v>
      </c>
      <c r="C18" s="408">
        <f t="shared" si="0"/>
        <v>1</v>
      </c>
      <c r="D18" s="411">
        <v>1</v>
      </c>
      <c r="E18" s="411">
        <v>0</v>
      </c>
      <c r="F18" s="411">
        <v>0</v>
      </c>
      <c r="G18" s="409"/>
    </row>
    <row r="19" spans="1:8" ht="29.25" customHeight="1" x14ac:dyDescent="0.3">
      <c r="A19" s="381">
        <v>8</v>
      </c>
      <c r="B19" s="405" t="s">
        <v>18</v>
      </c>
      <c r="C19" s="408">
        <f t="shared" si="0"/>
        <v>3</v>
      </c>
      <c r="D19" s="411">
        <v>3</v>
      </c>
      <c r="E19" s="411">
        <v>0</v>
      </c>
      <c r="F19" s="411">
        <v>0</v>
      </c>
      <c r="G19" s="409"/>
    </row>
    <row r="20" spans="1:8" ht="29.25" customHeight="1" x14ac:dyDescent="0.3">
      <c r="A20" s="381">
        <v>9</v>
      </c>
      <c r="B20" s="405" t="s">
        <v>19</v>
      </c>
      <c r="C20" s="408">
        <f t="shared" si="0"/>
        <v>1</v>
      </c>
      <c r="D20" s="411">
        <v>1</v>
      </c>
      <c r="E20" s="411">
        <v>0</v>
      </c>
      <c r="F20" s="411">
        <v>0</v>
      </c>
      <c r="G20" s="409"/>
      <c r="H20" s="357"/>
    </row>
    <row r="21" spans="1:8" ht="29.25" customHeight="1" x14ac:dyDescent="0.3">
      <c r="A21" s="381">
        <v>10</v>
      </c>
      <c r="B21" s="405" t="s">
        <v>20</v>
      </c>
      <c r="C21" s="408">
        <f t="shared" si="0"/>
        <v>2</v>
      </c>
      <c r="D21" s="411">
        <v>2</v>
      </c>
      <c r="E21" s="411">
        <v>0</v>
      </c>
      <c r="F21" s="411">
        <v>0</v>
      </c>
      <c r="G21" s="409"/>
    </row>
    <row r="22" spans="1:8" ht="29.25" customHeight="1" x14ac:dyDescent="0.3">
      <c r="A22" s="381">
        <v>11</v>
      </c>
      <c r="B22" s="406" t="s">
        <v>21</v>
      </c>
      <c r="C22" s="408">
        <f t="shared" si="0"/>
        <v>2</v>
      </c>
      <c r="D22" s="411">
        <v>2</v>
      </c>
      <c r="E22" s="411">
        <v>0</v>
      </c>
      <c r="F22" s="411">
        <v>0</v>
      </c>
      <c r="G22" s="409"/>
    </row>
    <row r="23" spans="1:8" ht="29.25" customHeight="1" x14ac:dyDescent="0.3">
      <c r="A23" s="381">
        <v>12</v>
      </c>
      <c r="B23" s="405" t="s">
        <v>22</v>
      </c>
      <c r="C23" s="408">
        <f t="shared" si="0"/>
        <v>1</v>
      </c>
      <c r="D23" s="411">
        <v>1</v>
      </c>
      <c r="E23" s="411">
        <v>0</v>
      </c>
      <c r="F23" s="411">
        <v>0</v>
      </c>
      <c r="G23" s="409"/>
    </row>
    <row r="24" spans="1:8" ht="29.25" customHeight="1" x14ac:dyDescent="0.3">
      <c r="A24" s="381">
        <v>13</v>
      </c>
      <c r="B24" s="405" t="s">
        <v>23</v>
      </c>
      <c r="C24" s="408">
        <f t="shared" si="0"/>
        <v>1</v>
      </c>
      <c r="D24" s="411">
        <v>1</v>
      </c>
      <c r="E24" s="411">
        <v>0</v>
      </c>
      <c r="F24" s="411">
        <v>0</v>
      </c>
      <c r="G24" s="409"/>
    </row>
    <row r="25" spans="1:8" ht="29.25" customHeight="1" x14ac:dyDescent="0.3">
      <c r="A25" s="381">
        <v>14</v>
      </c>
      <c r="B25" s="405" t="s">
        <v>24</v>
      </c>
      <c r="C25" s="408">
        <f t="shared" si="0"/>
        <v>1</v>
      </c>
      <c r="D25" s="411">
        <v>1</v>
      </c>
      <c r="E25" s="411">
        <v>0</v>
      </c>
      <c r="F25" s="411">
        <v>0</v>
      </c>
      <c r="G25" s="409"/>
    </row>
    <row r="26" spans="1:8" ht="29.25" customHeight="1" x14ac:dyDescent="0.3">
      <c r="A26" s="381">
        <v>15</v>
      </c>
      <c r="B26" s="405" t="s">
        <v>26</v>
      </c>
      <c r="C26" s="408">
        <f t="shared" si="0"/>
        <v>1</v>
      </c>
      <c r="D26" s="411">
        <v>1</v>
      </c>
      <c r="E26" s="411">
        <v>0</v>
      </c>
      <c r="F26" s="411">
        <v>0</v>
      </c>
      <c r="G26" s="409"/>
    </row>
    <row r="27" spans="1:8" ht="29.25" customHeight="1" x14ac:dyDescent="0.3">
      <c r="A27" s="381">
        <v>16</v>
      </c>
      <c r="B27" s="405" t="s">
        <v>27</v>
      </c>
      <c r="C27" s="408">
        <f t="shared" si="0"/>
        <v>1</v>
      </c>
      <c r="D27" s="411">
        <v>1</v>
      </c>
      <c r="E27" s="411">
        <v>0</v>
      </c>
      <c r="F27" s="411">
        <v>0</v>
      </c>
      <c r="G27" s="409"/>
    </row>
    <row r="28" spans="1:8" ht="29.25" customHeight="1" x14ac:dyDescent="0.3">
      <c r="A28" s="381">
        <v>17</v>
      </c>
      <c r="B28" s="405" t="s">
        <v>28</v>
      </c>
      <c r="C28" s="408">
        <f t="shared" si="0"/>
        <v>1</v>
      </c>
      <c r="D28" s="411">
        <v>1</v>
      </c>
      <c r="E28" s="411">
        <v>0</v>
      </c>
      <c r="F28" s="411">
        <v>0</v>
      </c>
      <c r="G28" s="409"/>
    </row>
    <row r="29" spans="1:8" ht="29.25" customHeight="1" x14ac:dyDescent="0.3">
      <c r="A29" s="381">
        <v>18</v>
      </c>
      <c r="B29" s="405" t="s">
        <v>263</v>
      </c>
      <c r="C29" s="408">
        <f t="shared" si="0"/>
        <v>1</v>
      </c>
      <c r="D29" s="411">
        <v>1</v>
      </c>
      <c r="E29" s="411">
        <v>0</v>
      </c>
      <c r="F29" s="411">
        <v>0</v>
      </c>
      <c r="G29" s="409"/>
    </row>
    <row r="30" spans="1:8" ht="29.25" customHeight="1" x14ac:dyDescent="0.3">
      <c r="A30" s="381">
        <v>19</v>
      </c>
      <c r="B30" s="405" t="s">
        <v>33</v>
      </c>
      <c r="C30" s="408">
        <f t="shared" si="0"/>
        <v>5</v>
      </c>
      <c r="D30" s="411">
        <v>5</v>
      </c>
      <c r="E30" s="411">
        <v>0</v>
      </c>
      <c r="F30" s="411">
        <v>0</v>
      </c>
      <c r="G30" s="409"/>
    </row>
    <row r="31" spans="1:8" ht="29.25" customHeight="1" x14ac:dyDescent="0.3">
      <c r="A31" s="381">
        <v>20</v>
      </c>
      <c r="B31" s="405" t="s">
        <v>223</v>
      </c>
      <c r="C31" s="408">
        <f t="shared" si="0"/>
        <v>2</v>
      </c>
      <c r="D31" s="411">
        <v>2</v>
      </c>
      <c r="E31" s="411">
        <v>0</v>
      </c>
      <c r="F31" s="411">
        <v>0</v>
      </c>
      <c r="G31" s="409"/>
    </row>
    <row r="32" spans="1:8" ht="31.5" customHeight="1" x14ac:dyDescent="0.3">
      <c r="A32" s="381">
        <v>21</v>
      </c>
      <c r="B32" s="405" t="s">
        <v>97</v>
      </c>
      <c r="C32" s="408">
        <f t="shared" si="0"/>
        <v>2</v>
      </c>
      <c r="D32" s="411">
        <v>1</v>
      </c>
      <c r="E32" s="411">
        <v>0</v>
      </c>
      <c r="F32" s="411">
        <v>1</v>
      </c>
      <c r="G32" s="409"/>
    </row>
    <row r="33" spans="1:14" ht="36" customHeight="1" x14ac:dyDescent="0.3">
      <c r="A33" s="381">
        <v>22</v>
      </c>
      <c r="B33" s="405" t="s">
        <v>160</v>
      </c>
      <c r="C33" s="408">
        <f t="shared" si="0"/>
        <v>14</v>
      </c>
      <c r="D33" s="411">
        <v>12</v>
      </c>
      <c r="E33" s="411">
        <v>1</v>
      </c>
      <c r="F33" s="411">
        <v>1</v>
      </c>
      <c r="G33" s="409"/>
    </row>
    <row r="34" spans="1:14" s="360" customFormat="1" ht="33" customHeight="1" x14ac:dyDescent="0.35">
      <c r="A34" s="457" t="s">
        <v>34</v>
      </c>
      <c r="B34" s="457"/>
      <c r="C34" s="408">
        <f>SUM(C12:C33)</f>
        <v>56</v>
      </c>
      <c r="D34" s="408">
        <f>SUM(D12:D33)</f>
        <v>52</v>
      </c>
      <c r="E34" s="408">
        <f>SUM(E12:E33)</f>
        <v>2</v>
      </c>
      <c r="F34" s="408">
        <f>SUM(F12:F33)</f>
        <v>2</v>
      </c>
      <c r="G34" s="410"/>
      <c r="H34" s="358"/>
      <c r="I34" s="359"/>
      <c r="K34" s="359"/>
      <c r="L34" s="359"/>
      <c r="M34" s="359"/>
      <c r="N34" s="359"/>
    </row>
    <row r="35" spans="1:14" s="351" customFormat="1" ht="24.75" customHeight="1" x14ac:dyDescent="0.3">
      <c r="A35" s="450" t="s">
        <v>230</v>
      </c>
      <c r="B35" s="450"/>
      <c r="C35" s="450"/>
      <c r="D35" s="450"/>
      <c r="E35" s="450"/>
      <c r="F35" s="450"/>
      <c r="G35" s="450"/>
      <c r="H35" s="350"/>
      <c r="I35" s="350"/>
      <c r="K35" s="350"/>
      <c r="L35" s="350"/>
      <c r="M35" s="350"/>
      <c r="N35" s="350"/>
    </row>
    <row r="36" spans="1:14" s="351" customFormat="1" ht="166.5" customHeight="1" x14ac:dyDescent="0.3">
      <c r="A36" s="451" t="s">
        <v>231</v>
      </c>
      <c r="B36" s="451"/>
      <c r="C36" s="451"/>
      <c r="D36" s="451"/>
      <c r="E36" s="451"/>
      <c r="F36" s="451"/>
      <c r="G36" s="451"/>
      <c r="H36" s="350"/>
      <c r="I36" s="350"/>
      <c r="K36" s="350"/>
      <c r="L36" s="350"/>
      <c r="M36" s="350"/>
      <c r="N36" s="350"/>
    </row>
    <row r="37" spans="1:14" s="351" customFormat="1" x14ac:dyDescent="0.3">
      <c r="A37" s="39"/>
      <c r="B37" s="364"/>
      <c r="C37" s="361"/>
      <c r="D37" s="361"/>
      <c r="E37" s="361"/>
      <c r="F37" s="361"/>
      <c r="G37" s="362"/>
      <c r="H37" s="350"/>
      <c r="I37" s="350"/>
      <c r="K37" s="350"/>
      <c r="L37" s="350"/>
      <c r="M37" s="350"/>
      <c r="N37" s="350"/>
    </row>
    <row r="38" spans="1:14" s="351" customFormat="1" x14ac:dyDescent="0.3">
      <c r="A38" s="39"/>
      <c r="B38" s="363"/>
      <c r="C38" s="361"/>
      <c r="D38" s="361"/>
      <c r="E38" s="361"/>
      <c r="F38" s="361"/>
      <c r="G38" s="362"/>
      <c r="H38" s="350"/>
      <c r="I38" s="350"/>
      <c r="K38" s="350"/>
      <c r="L38" s="350"/>
      <c r="M38" s="350"/>
      <c r="N38" s="350"/>
    </row>
    <row r="39" spans="1:14" s="351" customFormat="1" x14ac:dyDescent="0.3">
      <c r="A39" s="39"/>
      <c r="B39" s="363"/>
      <c r="C39" s="361"/>
      <c r="D39" s="361"/>
      <c r="E39" s="361"/>
      <c r="F39" s="361"/>
      <c r="G39" s="362"/>
      <c r="H39" s="350"/>
      <c r="I39" s="350"/>
      <c r="K39" s="350"/>
      <c r="L39" s="350"/>
      <c r="M39" s="350"/>
      <c r="N39" s="350"/>
    </row>
    <row r="40" spans="1:14" s="351" customFormat="1" x14ac:dyDescent="0.3">
      <c r="A40" s="39"/>
      <c r="B40" s="363"/>
      <c r="C40" s="361"/>
      <c r="D40" s="361"/>
      <c r="E40" s="361"/>
      <c r="F40" s="361"/>
      <c r="G40" s="362"/>
      <c r="H40" s="350"/>
      <c r="I40" s="350"/>
      <c r="K40" s="350"/>
      <c r="L40" s="350"/>
      <c r="M40" s="350"/>
      <c r="N40" s="350"/>
    </row>
    <row r="41" spans="1:14" s="351" customFormat="1" x14ac:dyDescent="0.3">
      <c r="A41" s="39"/>
      <c r="B41" s="363"/>
      <c r="C41" s="361"/>
      <c r="D41" s="361"/>
      <c r="E41" s="361"/>
      <c r="F41" s="361"/>
      <c r="G41" s="362"/>
      <c r="H41" s="350"/>
      <c r="I41" s="350"/>
      <c r="K41" s="350"/>
      <c r="L41" s="350"/>
      <c r="M41" s="350"/>
      <c r="N41" s="350"/>
    </row>
    <row r="42" spans="1:14" s="351" customFormat="1" x14ac:dyDescent="0.3">
      <c r="A42" s="39"/>
      <c r="B42" s="363"/>
      <c r="C42" s="361"/>
      <c r="D42" s="361"/>
      <c r="E42" s="361"/>
      <c r="F42" s="361"/>
      <c r="G42" s="362"/>
      <c r="H42" s="350"/>
      <c r="I42" s="350"/>
      <c r="K42" s="350"/>
      <c r="L42" s="350"/>
      <c r="M42" s="350"/>
      <c r="N42" s="350"/>
    </row>
    <row r="43" spans="1:14" s="351" customFormat="1" x14ac:dyDescent="0.3">
      <c r="A43" s="39"/>
      <c r="B43" s="39"/>
      <c r="C43" s="361"/>
      <c r="D43" s="361"/>
      <c r="E43" s="361"/>
      <c r="F43" s="361"/>
      <c r="G43" s="362"/>
      <c r="H43" s="350"/>
      <c r="I43" s="350"/>
      <c r="K43" s="350"/>
      <c r="L43" s="350"/>
      <c r="M43" s="350"/>
      <c r="N43" s="350"/>
    </row>
    <row r="44" spans="1:14" s="351" customFormat="1" x14ac:dyDescent="0.3">
      <c r="A44" s="39"/>
      <c r="B44" s="363"/>
      <c r="C44" s="361"/>
      <c r="D44" s="361"/>
      <c r="E44" s="361"/>
      <c r="F44" s="361"/>
      <c r="G44" s="362"/>
      <c r="H44" s="350"/>
      <c r="I44" s="350"/>
      <c r="K44" s="350"/>
      <c r="L44" s="350"/>
      <c r="M44" s="350"/>
      <c r="N44" s="350"/>
    </row>
    <row r="45" spans="1:14" s="351" customFormat="1" x14ac:dyDescent="0.3">
      <c r="A45" s="39"/>
      <c r="B45" s="39"/>
      <c r="C45" s="361"/>
      <c r="D45" s="361"/>
      <c r="E45" s="361"/>
      <c r="F45" s="361"/>
      <c r="G45" s="362"/>
      <c r="H45" s="350"/>
      <c r="I45" s="350"/>
      <c r="K45" s="350"/>
      <c r="L45" s="350"/>
      <c r="M45" s="350"/>
      <c r="N45" s="350"/>
    </row>
    <row r="46" spans="1:14" s="351" customFormat="1" x14ac:dyDescent="0.3">
      <c r="A46" s="39"/>
      <c r="B46" s="39"/>
      <c r="C46" s="361"/>
      <c r="D46" s="361"/>
      <c r="E46" s="361"/>
      <c r="F46" s="361"/>
      <c r="G46" s="362"/>
      <c r="H46" s="350"/>
      <c r="I46" s="350"/>
      <c r="K46" s="350"/>
      <c r="L46" s="350"/>
      <c r="M46" s="350"/>
      <c r="N46" s="350"/>
    </row>
    <row r="47" spans="1:14" s="351" customFormat="1" x14ac:dyDescent="0.3">
      <c r="A47" s="39"/>
      <c r="B47" s="39"/>
      <c r="C47" s="361"/>
      <c r="D47" s="361"/>
      <c r="E47" s="361"/>
      <c r="F47" s="361"/>
      <c r="G47" s="362"/>
      <c r="H47" s="350"/>
      <c r="I47" s="350"/>
      <c r="K47" s="350"/>
      <c r="L47" s="350"/>
      <c r="M47" s="350"/>
      <c r="N47" s="350"/>
    </row>
    <row r="48" spans="1:14" s="351" customFormat="1" x14ac:dyDescent="0.3">
      <c r="A48" s="39"/>
      <c r="B48" s="39"/>
      <c r="C48" s="361"/>
      <c r="D48" s="361"/>
      <c r="E48" s="361"/>
      <c r="F48" s="361"/>
      <c r="G48" s="362"/>
      <c r="H48" s="350"/>
      <c r="I48" s="350"/>
      <c r="K48" s="350"/>
      <c r="L48" s="350"/>
      <c r="M48" s="350"/>
      <c r="N48" s="350"/>
    </row>
    <row r="49" spans="1:14" s="351" customFormat="1" x14ac:dyDescent="0.3">
      <c r="A49" s="39"/>
      <c r="B49" s="44" t="e">
        <f>#REF!-#REF!</f>
        <v>#REF!</v>
      </c>
      <c r="C49" s="361"/>
      <c r="D49" s="361"/>
      <c r="E49" s="361"/>
      <c r="F49" s="361"/>
      <c r="G49" s="362"/>
      <c r="H49" s="350"/>
      <c r="I49" s="350"/>
      <c r="K49" s="350"/>
      <c r="L49" s="350"/>
      <c r="M49" s="350"/>
      <c r="N49" s="350"/>
    </row>
    <row r="50" spans="1:14" s="351" customFormat="1" x14ac:dyDescent="0.3">
      <c r="A50" s="39"/>
      <c r="B50" s="44" t="e">
        <f>B49+#REF!</f>
        <v>#REF!</v>
      </c>
      <c r="C50" s="361"/>
      <c r="D50" s="361"/>
      <c r="E50" s="361"/>
      <c r="F50" s="361"/>
      <c r="G50" s="362"/>
      <c r="H50" s="350"/>
      <c r="I50" s="350"/>
      <c r="K50" s="350"/>
      <c r="L50" s="350"/>
      <c r="M50" s="350"/>
      <c r="N50" s="350"/>
    </row>
    <row r="51" spans="1:14" s="351" customFormat="1" x14ac:dyDescent="0.3">
      <c r="A51" s="39"/>
      <c r="B51" s="39" t="e">
        <f>B50+#REF!</f>
        <v>#REF!</v>
      </c>
      <c r="C51" s="361"/>
      <c r="D51" s="361"/>
      <c r="E51" s="361"/>
      <c r="F51" s="361"/>
      <c r="G51" s="362"/>
      <c r="H51" s="350"/>
      <c r="I51" s="350"/>
      <c r="K51" s="350"/>
      <c r="L51" s="350"/>
      <c r="M51" s="350"/>
      <c r="N51" s="350"/>
    </row>
    <row r="52" spans="1:14" s="351" customFormat="1" x14ac:dyDescent="0.3">
      <c r="A52" s="39"/>
      <c r="B52" s="39"/>
      <c r="C52" s="39"/>
      <c r="D52" s="39"/>
      <c r="E52" s="39"/>
      <c r="F52" s="39"/>
      <c r="G52" s="347"/>
      <c r="H52" s="350"/>
      <c r="I52" s="350"/>
      <c r="K52" s="350"/>
      <c r="L52" s="350"/>
      <c r="M52" s="350"/>
      <c r="N52" s="350"/>
    </row>
    <row r="53" spans="1:14" s="351" customFormat="1" x14ac:dyDescent="0.3">
      <c r="A53" s="39"/>
      <c r="B53" s="39"/>
      <c r="C53" s="39"/>
      <c r="D53" s="39"/>
      <c r="E53" s="39"/>
      <c r="F53" s="39"/>
      <c r="G53" s="347"/>
      <c r="H53" s="350"/>
      <c r="I53" s="350"/>
      <c r="K53" s="350"/>
      <c r="L53" s="350"/>
      <c r="M53" s="350"/>
      <c r="N53" s="350"/>
    </row>
    <row r="54" spans="1:14" s="351" customFormat="1" x14ac:dyDescent="0.3">
      <c r="A54" s="39"/>
      <c r="B54" s="39"/>
      <c r="C54" s="39"/>
      <c r="D54" s="39"/>
      <c r="E54" s="39"/>
      <c r="F54" s="39"/>
      <c r="G54" s="347"/>
      <c r="H54" s="350"/>
      <c r="I54" s="350"/>
      <c r="K54" s="350"/>
      <c r="L54" s="350"/>
      <c r="M54" s="350"/>
      <c r="N54" s="350"/>
    </row>
    <row r="55" spans="1:14" s="351" customFormat="1" x14ac:dyDescent="0.3">
      <c r="A55" s="39"/>
      <c r="B55" s="39"/>
      <c r="C55" s="39"/>
      <c r="D55" s="39"/>
      <c r="E55" s="39"/>
      <c r="F55" s="39"/>
      <c r="G55" s="347"/>
      <c r="H55" s="350"/>
      <c r="I55" s="350"/>
      <c r="K55" s="350"/>
      <c r="L55" s="350"/>
      <c r="M55" s="350"/>
      <c r="N55" s="350"/>
    </row>
    <row r="56" spans="1:14" s="351" customFormat="1" x14ac:dyDescent="0.3">
      <c r="A56" s="39"/>
      <c r="B56" s="39"/>
      <c r="C56" s="39"/>
      <c r="D56" s="39"/>
      <c r="E56" s="39"/>
      <c r="F56" s="39"/>
      <c r="G56" s="347"/>
      <c r="H56" s="350"/>
      <c r="I56" s="350"/>
      <c r="K56" s="350"/>
      <c r="L56" s="350"/>
      <c r="M56" s="350"/>
      <c r="N56" s="350"/>
    </row>
    <row r="57" spans="1:14" s="351" customFormat="1" x14ac:dyDescent="0.3">
      <c r="A57" s="39"/>
      <c r="B57" s="39"/>
      <c r="C57" s="39"/>
      <c r="D57" s="39"/>
      <c r="E57" s="39"/>
      <c r="F57" s="39"/>
      <c r="G57" s="347"/>
      <c r="H57" s="350"/>
      <c r="I57" s="350"/>
      <c r="K57" s="350"/>
      <c r="L57" s="350"/>
      <c r="M57" s="350"/>
      <c r="N57" s="350"/>
    </row>
    <row r="58" spans="1:14" s="351" customFormat="1" x14ac:dyDescent="0.3">
      <c r="A58" s="39"/>
      <c r="B58" s="39"/>
      <c r="C58" s="39"/>
      <c r="D58" s="39"/>
      <c r="E58" s="39"/>
      <c r="F58" s="39"/>
      <c r="G58" s="347"/>
      <c r="H58" s="350"/>
      <c r="I58" s="350"/>
      <c r="K58" s="350"/>
      <c r="L58" s="350"/>
      <c r="M58" s="350"/>
      <c r="N58" s="350"/>
    </row>
    <row r="59" spans="1:14" s="351" customFormat="1" x14ac:dyDescent="0.3">
      <c r="A59" s="39"/>
      <c r="B59" s="39"/>
      <c r="C59" s="39"/>
      <c r="D59" s="39"/>
      <c r="E59" s="39"/>
      <c r="F59" s="39"/>
      <c r="G59" s="347"/>
      <c r="H59" s="350"/>
      <c r="I59" s="350"/>
      <c r="K59" s="350"/>
      <c r="L59" s="350"/>
      <c r="M59" s="350"/>
      <c r="N59" s="350"/>
    </row>
    <row r="60" spans="1:14" s="351" customFormat="1" x14ac:dyDescent="0.3">
      <c r="A60" s="39"/>
      <c r="B60" s="39"/>
      <c r="C60" s="39"/>
      <c r="D60" s="39"/>
      <c r="E60" s="39"/>
      <c r="F60" s="39"/>
      <c r="G60" s="347"/>
      <c r="H60" s="350"/>
      <c r="I60" s="350"/>
      <c r="K60" s="350"/>
      <c r="L60" s="350"/>
      <c r="M60" s="350"/>
      <c r="N60" s="350"/>
    </row>
    <row r="61" spans="1:14" s="351" customFormat="1" x14ac:dyDescent="0.3">
      <c r="A61" s="39"/>
      <c r="B61" s="39"/>
      <c r="C61" s="39"/>
      <c r="D61" s="39"/>
      <c r="E61" s="39"/>
      <c r="F61" s="39"/>
      <c r="G61" s="347"/>
      <c r="H61" s="350"/>
      <c r="I61" s="350"/>
      <c r="K61" s="350"/>
      <c r="L61" s="350"/>
      <c r="M61" s="350"/>
      <c r="N61" s="350"/>
    </row>
    <row r="62" spans="1:14" s="351" customFormat="1" x14ac:dyDescent="0.3">
      <c r="A62" s="39"/>
      <c r="B62" s="39"/>
      <c r="C62" s="39"/>
      <c r="D62" s="39"/>
      <c r="E62" s="39"/>
      <c r="F62" s="39"/>
      <c r="G62" s="347"/>
      <c r="H62" s="350"/>
      <c r="I62" s="350"/>
      <c r="K62" s="350"/>
      <c r="L62" s="350"/>
      <c r="M62" s="350"/>
      <c r="N62" s="350"/>
    </row>
    <row r="63" spans="1:14" s="351" customFormat="1" x14ac:dyDescent="0.3">
      <c r="A63" s="39"/>
      <c r="B63" s="39"/>
      <c r="C63" s="39"/>
      <c r="D63" s="39"/>
      <c r="E63" s="39"/>
      <c r="F63" s="39"/>
      <c r="G63" s="347"/>
      <c r="H63" s="350"/>
      <c r="I63" s="350"/>
      <c r="K63" s="350"/>
      <c r="L63" s="350"/>
      <c r="M63" s="350"/>
      <c r="N63" s="350"/>
    </row>
    <row r="64" spans="1:14" s="351" customFormat="1" x14ac:dyDescent="0.3">
      <c r="A64" s="39"/>
      <c r="B64" s="39"/>
      <c r="C64" s="39"/>
      <c r="D64" s="39"/>
      <c r="E64" s="39"/>
      <c r="F64" s="39"/>
      <c r="G64" s="347"/>
      <c r="H64" s="350"/>
      <c r="I64" s="350"/>
      <c r="K64" s="350"/>
      <c r="L64" s="350"/>
      <c r="M64" s="350"/>
      <c r="N64" s="350"/>
    </row>
    <row r="65" spans="1:14" s="351" customFormat="1" x14ac:dyDescent="0.3">
      <c r="A65" s="39"/>
      <c r="B65" s="39"/>
      <c r="C65" s="39"/>
      <c r="D65" s="39"/>
      <c r="E65" s="39"/>
      <c r="F65" s="39"/>
      <c r="G65" s="347"/>
      <c r="H65" s="350"/>
      <c r="I65" s="350"/>
      <c r="K65" s="350"/>
      <c r="L65" s="350"/>
      <c r="M65" s="350"/>
      <c r="N65" s="350"/>
    </row>
    <row r="66" spans="1:14" s="351" customFormat="1" x14ac:dyDescent="0.3">
      <c r="A66" s="39"/>
      <c r="B66" s="39"/>
      <c r="C66" s="39"/>
      <c r="D66" s="39"/>
      <c r="E66" s="39"/>
      <c r="F66" s="39"/>
      <c r="G66" s="347"/>
      <c r="H66" s="350"/>
      <c r="I66" s="350"/>
      <c r="K66" s="350"/>
      <c r="L66" s="350"/>
      <c r="M66" s="350"/>
      <c r="N66" s="350"/>
    </row>
    <row r="67" spans="1:14" s="351" customFormat="1" x14ac:dyDescent="0.3">
      <c r="A67" s="39"/>
      <c r="B67" s="39"/>
      <c r="C67" s="39"/>
      <c r="D67" s="39"/>
      <c r="E67" s="39"/>
      <c r="F67" s="39"/>
      <c r="G67" s="347"/>
      <c r="H67" s="350"/>
      <c r="I67" s="350"/>
      <c r="K67" s="350"/>
      <c r="L67" s="350"/>
      <c r="M67" s="350"/>
      <c r="N67" s="350"/>
    </row>
    <row r="68" spans="1:14" s="351" customFormat="1" x14ac:dyDescent="0.3">
      <c r="A68" s="39"/>
      <c r="B68" s="39"/>
      <c r="C68" s="39"/>
      <c r="D68" s="39"/>
      <c r="E68" s="39"/>
      <c r="F68" s="39"/>
      <c r="G68" s="347"/>
      <c r="H68" s="350"/>
      <c r="I68" s="350"/>
      <c r="K68" s="350"/>
      <c r="L68" s="350"/>
      <c r="M68" s="350"/>
      <c r="N68" s="350"/>
    </row>
    <row r="69" spans="1:14" s="351" customFormat="1" x14ac:dyDescent="0.3">
      <c r="A69" s="39"/>
      <c r="B69" s="39"/>
      <c r="C69" s="39"/>
      <c r="D69" s="39"/>
      <c r="E69" s="39"/>
      <c r="F69" s="39"/>
      <c r="G69" s="347"/>
      <c r="H69" s="350"/>
      <c r="I69" s="350"/>
      <c r="K69" s="350"/>
      <c r="L69" s="350"/>
      <c r="M69" s="350"/>
      <c r="N69" s="350"/>
    </row>
    <row r="70" spans="1:14" s="351" customFormat="1" x14ac:dyDescent="0.3">
      <c r="A70" s="365"/>
      <c r="B70" s="361"/>
      <c r="C70" s="39"/>
      <c r="D70" s="39"/>
      <c r="E70" s="39"/>
      <c r="F70" s="39"/>
      <c r="G70" s="347"/>
      <c r="H70" s="350"/>
      <c r="I70" s="350"/>
      <c r="K70" s="350"/>
      <c r="L70" s="350"/>
      <c r="M70" s="350"/>
      <c r="N70" s="350"/>
    </row>
    <row r="71" spans="1:14" s="351" customFormat="1" x14ac:dyDescent="0.3">
      <c r="A71" s="365"/>
      <c r="B71" s="361"/>
      <c r="C71" s="39"/>
      <c r="D71" s="39"/>
      <c r="E71" s="39"/>
      <c r="F71" s="39"/>
      <c r="G71" s="347"/>
      <c r="H71" s="350"/>
      <c r="I71" s="350"/>
      <c r="K71" s="350"/>
      <c r="L71" s="350"/>
      <c r="M71" s="350"/>
      <c r="N71" s="350"/>
    </row>
    <row r="72" spans="1:14" s="351" customFormat="1" x14ac:dyDescent="0.3">
      <c r="A72" s="365"/>
      <c r="B72" s="361"/>
      <c r="C72" s="39"/>
      <c r="D72" s="39"/>
      <c r="E72" s="39"/>
      <c r="F72" s="39"/>
      <c r="G72" s="347"/>
      <c r="H72" s="350"/>
      <c r="I72" s="350"/>
      <c r="K72" s="350"/>
      <c r="L72" s="350"/>
      <c r="M72" s="350"/>
      <c r="N72" s="350"/>
    </row>
    <row r="73" spans="1:14" s="351" customFormat="1" x14ac:dyDescent="0.3">
      <c r="A73" s="365"/>
      <c r="B73" s="361"/>
      <c r="C73" s="39"/>
      <c r="D73" s="39"/>
      <c r="E73" s="39"/>
      <c r="F73" s="39"/>
      <c r="G73" s="347"/>
      <c r="H73" s="350"/>
      <c r="I73" s="350"/>
      <c r="K73" s="350"/>
      <c r="L73" s="350"/>
      <c r="M73" s="350"/>
      <c r="N73" s="350"/>
    </row>
    <row r="74" spans="1:14" s="351" customFormat="1" x14ac:dyDescent="0.3">
      <c r="A74" s="365"/>
      <c r="B74" s="361"/>
      <c r="C74" s="39"/>
      <c r="D74" s="39"/>
      <c r="E74" s="39"/>
      <c r="F74" s="39"/>
      <c r="G74" s="347"/>
      <c r="H74" s="350"/>
      <c r="I74" s="350"/>
      <c r="K74" s="350"/>
      <c r="L74" s="350"/>
      <c r="M74" s="350"/>
      <c r="N74" s="350"/>
    </row>
    <row r="75" spans="1:14" s="351" customFormat="1" x14ac:dyDescent="0.3">
      <c r="A75" s="365"/>
      <c r="B75" s="361"/>
      <c r="C75" s="39"/>
      <c r="D75" s="39"/>
      <c r="E75" s="39"/>
      <c r="F75" s="39"/>
      <c r="G75" s="347"/>
      <c r="H75" s="350"/>
      <c r="I75" s="350"/>
      <c r="K75" s="350"/>
      <c r="L75" s="350"/>
      <c r="M75" s="350"/>
      <c r="N75" s="350"/>
    </row>
    <row r="76" spans="1:14" s="351" customFormat="1" x14ac:dyDescent="0.3">
      <c r="A76" s="39"/>
      <c r="B76" s="39"/>
      <c r="C76" s="39"/>
      <c r="D76" s="39"/>
      <c r="E76" s="39"/>
      <c r="F76" s="39"/>
      <c r="G76" s="347"/>
      <c r="H76" s="350"/>
      <c r="I76" s="350"/>
      <c r="K76" s="350"/>
      <c r="L76" s="350"/>
      <c r="M76" s="350"/>
      <c r="N76" s="350"/>
    </row>
    <row r="77" spans="1:14" s="351" customFormat="1" x14ac:dyDescent="0.3">
      <c r="A77" s="39"/>
      <c r="B77" s="39"/>
      <c r="C77" s="39"/>
      <c r="D77" s="39"/>
      <c r="E77" s="39"/>
      <c r="F77" s="39"/>
      <c r="G77" s="347"/>
      <c r="H77" s="350"/>
      <c r="I77" s="350"/>
      <c r="K77" s="350"/>
      <c r="L77" s="350"/>
      <c r="M77" s="350"/>
      <c r="N77" s="350"/>
    </row>
    <row r="78" spans="1:14" s="351" customFormat="1" x14ac:dyDescent="0.3">
      <c r="A78" s="39"/>
      <c r="B78" s="39"/>
      <c r="C78" s="39"/>
      <c r="D78" s="39"/>
      <c r="E78" s="39"/>
      <c r="F78" s="39"/>
      <c r="G78" s="347"/>
      <c r="H78" s="350"/>
      <c r="I78" s="350"/>
      <c r="K78" s="350"/>
      <c r="L78" s="350"/>
      <c r="M78" s="350"/>
      <c r="N78" s="350"/>
    </row>
    <row r="79" spans="1:14" s="351" customFormat="1" x14ac:dyDescent="0.3">
      <c r="A79" s="39"/>
      <c r="B79" s="39"/>
      <c r="C79" s="39"/>
      <c r="D79" s="39"/>
      <c r="E79" s="39"/>
      <c r="F79" s="39"/>
      <c r="G79" s="347"/>
      <c r="H79" s="350"/>
      <c r="I79" s="350"/>
      <c r="K79" s="350"/>
      <c r="L79" s="350"/>
      <c r="M79" s="350"/>
      <c r="N79" s="350"/>
    </row>
    <row r="80" spans="1:14" s="351" customFormat="1" x14ac:dyDescent="0.3">
      <c r="A80" s="39"/>
      <c r="B80" s="39"/>
      <c r="C80" s="39"/>
      <c r="D80" s="39"/>
      <c r="E80" s="39"/>
      <c r="F80" s="39"/>
      <c r="G80" s="347"/>
      <c r="H80" s="350"/>
      <c r="I80" s="350"/>
      <c r="K80" s="350"/>
      <c r="L80" s="350"/>
      <c r="M80" s="350"/>
      <c r="N80" s="350"/>
    </row>
    <row r="81" spans="1:14" s="351" customFormat="1" x14ac:dyDescent="0.3">
      <c r="A81" s="39"/>
      <c r="B81" s="39"/>
      <c r="C81" s="39"/>
      <c r="D81" s="39"/>
      <c r="E81" s="39"/>
      <c r="F81" s="39"/>
      <c r="G81" s="347"/>
      <c r="H81" s="350"/>
      <c r="I81" s="350"/>
      <c r="K81" s="350"/>
      <c r="L81" s="350"/>
      <c r="M81" s="350"/>
      <c r="N81" s="350"/>
    </row>
    <row r="82" spans="1:14" s="351" customFormat="1" x14ac:dyDescent="0.3">
      <c r="A82" s="39"/>
      <c r="B82" s="39"/>
      <c r="C82" s="39"/>
      <c r="D82" s="39"/>
      <c r="E82" s="39"/>
      <c r="F82" s="39"/>
      <c r="G82" s="347"/>
      <c r="H82" s="350"/>
      <c r="I82" s="350"/>
      <c r="K82" s="350"/>
      <c r="L82" s="350"/>
      <c r="M82" s="350"/>
      <c r="N82" s="350"/>
    </row>
    <row r="83" spans="1:14" s="351" customFormat="1" x14ac:dyDescent="0.3">
      <c r="A83" s="39"/>
      <c r="B83" s="39"/>
      <c r="C83" s="39"/>
      <c r="D83" s="39"/>
      <c r="E83" s="39"/>
      <c r="F83" s="39"/>
      <c r="G83" s="347"/>
      <c r="H83" s="350"/>
      <c r="I83" s="350"/>
      <c r="K83" s="350"/>
      <c r="L83" s="350"/>
      <c r="M83" s="350"/>
      <c r="N83" s="350"/>
    </row>
    <row r="84" spans="1:14" s="351" customFormat="1" x14ac:dyDescent="0.3">
      <c r="A84" s="39"/>
      <c r="B84" s="39"/>
      <c r="C84" s="39"/>
      <c r="D84" s="39"/>
      <c r="E84" s="39"/>
      <c r="F84" s="39"/>
      <c r="G84" s="347"/>
      <c r="H84" s="350"/>
      <c r="I84" s="350"/>
      <c r="K84" s="350"/>
      <c r="L84" s="350"/>
      <c r="M84" s="350"/>
      <c r="N84" s="350"/>
    </row>
    <row r="85" spans="1:14" s="351" customFormat="1" x14ac:dyDescent="0.3">
      <c r="A85" s="39"/>
      <c r="B85" s="39"/>
      <c r="C85" s="39"/>
      <c r="D85" s="39"/>
      <c r="E85" s="39"/>
      <c r="F85" s="39"/>
      <c r="G85" s="347"/>
      <c r="H85" s="350"/>
      <c r="I85" s="350"/>
      <c r="K85" s="350"/>
      <c r="L85" s="350"/>
      <c r="M85" s="350"/>
      <c r="N85" s="350"/>
    </row>
    <row r="86" spans="1:14" s="351" customFormat="1" x14ac:dyDescent="0.3">
      <c r="A86" s="39"/>
      <c r="B86" s="39"/>
      <c r="C86" s="39"/>
      <c r="D86" s="39"/>
      <c r="E86" s="39"/>
      <c r="F86" s="39"/>
      <c r="G86" s="347"/>
      <c r="H86" s="350"/>
      <c r="I86" s="350"/>
      <c r="K86" s="350"/>
      <c r="L86" s="350"/>
      <c r="M86" s="350"/>
      <c r="N86" s="350"/>
    </row>
    <row r="87" spans="1:14" s="351" customFormat="1" x14ac:dyDescent="0.3">
      <c r="A87" s="39"/>
      <c r="B87" s="39"/>
      <c r="C87" s="39"/>
      <c r="D87" s="39"/>
      <c r="E87" s="39"/>
      <c r="F87" s="39"/>
      <c r="G87" s="347"/>
      <c r="H87" s="350"/>
      <c r="I87" s="350"/>
      <c r="K87" s="350"/>
      <c r="L87" s="350"/>
      <c r="M87" s="350"/>
      <c r="N87" s="350"/>
    </row>
    <row r="88" spans="1:14" s="351" customFormat="1" x14ac:dyDescent="0.3">
      <c r="A88" s="39"/>
      <c r="B88" s="39"/>
      <c r="C88" s="39"/>
      <c r="D88" s="39"/>
      <c r="E88" s="39"/>
      <c r="F88" s="39"/>
      <c r="G88" s="347"/>
      <c r="H88" s="350"/>
      <c r="I88" s="350"/>
      <c r="K88" s="350"/>
      <c r="L88" s="350"/>
      <c r="M88" s="350"/>
      <c r="N88" s="350"/>
    </row>
    <row r="89" spans="1:14" s="351" customFormat="1" x14ac:dyDescent="0.3">
      <c r="A89" s="39"/>
      <c r="B89" s="39"/>
      <c r="C89" s="39"/>
      <c r="D89" s="39"/>
      <c r="E89" s="39"/>
      <c r="F89" s="39"/>
      <c r="G89" s="347"/>
      <c r="H89" s="350"/>
      <c r="I89" s="350"/>
      <c r="K89" s="350"/>
      <c r="L89" s="350"/>
      <c r="M89" s="350"/>
      <c r="N89" s="350"/>
    </row>
    <row r="90" spans="1:14" s="351" customFormat="1" x14ac:dyDescent="0.3">
      <c r="A90" s="39"/>
      <c r="B90" s="39"/>
      <c r="C90" s="39"/>
      <c r="D90" s="39"/>
      <c r="E90" s="39"/>
      <c r="F90" s="39"/>
      <c r="G90" s="347"/>
      <c r="H90" s="350"/>
      <c r="I90" s="350"/>
      <c r="K90" s="350"/>
      <c r="L90" s="350"/>
      <c r="M90" s="350"/>
      <c r="N90" s="350"/>
    </row>
    <row r="91" spans="1:14" s="351" customFormat="1" x14ac:dyDescent="0.3">
      <c r="A91" s="39"/>
      <c r="B91" s="39"/>
      <c r="C91" s="39"/>
      <c r="D91" s="39"/>
      <c r="E91" s="39"/>
      <c r="F91" s="39"/>
      <c r="G91" s="347"/>
      <c r="H91" s="350"/>
      <c r="I91" s="350"/>
      <c r="K91" s="350"/>
      <c r="L91" s="350"/>
      <c r="M91" s="350"/>
      <c r="N91" s="350"/>
    </row>
    <row r="92" spans="1:14" s="351" customFormat="1" x14ac:dyDescent="0.3">
      <c r="A92" s="39"/>
      <c r="B92" s="39"/>
      <c r="C92" s="39"/>
      <c r="D92" s="39"/>
      <c r="E92" s="39"/>
      <c r="F92" s="39"/>
      <c r="G92" s="347"/>
      <c r="H92" s="350"/>
      <c r="I92" s="350"/>
      <c r="K92" s="350"/>
      <c r="L92" s="350"/>
      <c r="M92" s="350"/>
      <c r="N92" s="350"/>
    </row>
    <row r="93" spans="1:14" s="351" customFormat="1" x14ac:dyDescent="0.3">
      <c r="A93" s="39"/>
      <c r="B93" s="39"/>
      <c r="C93" s="39"/>
      <c r="D93" s="39"/>
      <c r="E93" s="39"/>
      <c r="F93" s="39"/>
      <c r="G93" s="347"/>
      <c r="H93" s="350"/>
      <c r="I93" s="350"/>
      <c r="K93" s="350"/>
      <c r="L93" s="350"/>
      <c r="M93" s="350"/>
      <c r="N93" s="350"/>
    </row>
    <row r="94" spans="1:14" s="351" customFormat="1" x14ac:dyDescent="0.3">
      <c r="A94" s="39"/>
      <c r="B94" s="39"/>
      <c r="C94" s="39"/>
      <c r="D94" s="39"/>
      <c r="E94" s="39"/>
      <c r="F94" s="39"/>
      <c r="G94" s="347"/>
      <c r="H94" s="350"/>
      <c r="I94" s="350"/>
      <c r="K94" s="350"/>
      <c r="L94" s="350"/>
      <c r="M94" s="350"/>
      <c r="N94" s="350"/>
    </row>
    <row r="95" spans="1:14" s="351" customFormat="1" x14ac:dyDescent="0.3">
      <c r="A95" s="39"/>
      <c r="B95" s="39"/>
      <c r="C95" s="39"/>
      <c r="D95" s="39"/>
      <c r="E95" s="39"/>
      <c r="F95" s="39"/>
      <c r="G95" s="347"/>
      <c r="H95" s="350"/>
      <c r="I95" s="350"/>
      <c r="K95" s="350"/>
      <c r="L95" s="350"/>
      <c r="M95" s="350"/>
      <c r="N95" s="350"/>
    </row>
    <row r="96" spans="1:14" s="351" customFormat="1" x14ac:dyDescent="0.3">
      <c r="A96" s="39"/>
      <c r="B96" s="39"/>
      <c r="C96" s="39"/>
      <c r="D96" s="39"/>
      <c r="E96" s="39"/>
      <c r="F96" s="39"/>
      <c r="G96" s="347"/>
      <c r="H96" s="350"/>
      <c r="I96" s="350"/>
      <c r="K96" s="350"/>
      <c r="L96" s="350"/>
      <c r="M96" s="350"/>
      <c r="N96" s="350"/>
    </row>
    <row r="97" spans="1:14" s="351" customFormat="1" x14ac:dyDescent="0.3">
      <c r="A97" s="39"/>
      <c r="B97" s="39"/>
      <c r="C97" s="39"/>
      <c r="D97" s="39"/>
      <c r="E97" s="39"/>
      <c r="F97" s="39"/>
      <c r="G97" s="347"/>
      <c r="H97" s="350"/>
      <c r="I97" s="350"/>
      <c r="K97" s="350"/>
      <c r="L97" s="350"/>
      <c r="M97" s="350"/>
      <c r="N97" s="350"/>
    </row>
    <row r="98" spans="1:14" s="351" customFormat="1" x14ac:dyDescent="0.3">
      <c r="A98" s="39"/>
      <c r="B98" s="39"/>
      <c r="C98" s="39"/>
      <c r="D98" s="39"/>
      <c r="E98" s="39"/>
      <c r="F98" s="39"/>
      <c r="G98" s="347"/>
      <c r="H98" s="350"/>
      <c r="I98" s="350"/>
      <c r="K98" s="350"/>
      <c r="L98" s="350"/>
      <c r="M98" s="350"/>
      <c r="N98" s="350"/>
    </row>
    <row r="99" spans="1:14" s="351" customFormat="1" x14ac:dyDescent="0.3">
      <c r="A99" s="39"/>
      <c r="B99" s="39"/>
      <c r="C99" s="39"/>
      <c r="D99" s="39"/>
      <c r="E99" s="39"/>
      <c r="F99" s="39"/>
      <c r="G99" s="347"/>
      <c r="H99" s="350"/>
      <c r="I99" s="350"/>
      <c r="K99" s="350"/>
      <c r="L99" s="350"/>
      <c r="M99" s="350"/>
      <c r="N99" s="350"/>
    </row>
    <row r="100" spans="1:14" s="351" customFormat="1" x14ac:dyDescent="0.3">
      <c r="A100" s="39"/>
      <c r="B100" s="39"/>
      <c r="C100" s="39"/>
      <c r="D100" s="39"/>
      <c r="E100" s="39"/>
      <c r="F100" s="39"/>
      <c r="G100" s="347"/>
      <c r="H100" s="350"/>
      <c r="I100" s="350"/>
      <c r="K100" s="350"/>
      <c r="L100" s="350"/>
      <c r="M100" s="350"/>
      <c r="N100" s="350"/>
    </row>
    <row r="101" spans="1:14" s="351" customFormat="1" x14ac:dyDescent="0.3">
      <c r="A101" s="39"/>
      <c r="B101" s="39"/>
      <c r="C101" s="39"/>
      <c r="D101" s="39"/>
      <c r="E101" s="39"/>
      <c r="F101" s="39"/>
      <c r="G101" s="347"/>
      <c r="H101" s="350"/>
      <c r="I101" s="350"/>
      <c r="K101" s="350"/>
      <c r="L101" s="350"/>
      <c r="M101" s="350"/>
      <c r="N101" s="350"/>
    </row>
    <row r="102" spans="1:14" s="351" customFormat="1" x14ac:dyDescent="0.3">
      <c r="A102" s="39"/>
      <c r="B102" s="39"/>
      <c r="C102" s="39"/>
      <c r="D102" s="39"/>
      <c r="E102" s="39"/>
      <c r="F102" s="39"/>
      <c r="G102" s="347"/>
      <c r="H102" s="350"/>
      <c r="I102" s="350"/>
      <c r="K102" s="350"/>
      <c r="L102" s="350"/>
      <c r="M102" s="350"/>
      <c r="N102" s="350"/>
    </row>
    <row r="103" spans="1:14" s="351" customFormat="1" x14ac:dyDescent="0.3">
      <c r="A103" s="39"/>
      <c r="B103" s="39"/>
      <c r="C103" s="39"/>
      <c r="D103" s="39"/>
      <c r="E103" s="39"/>
      <c r="F103" s="39"/>
      <c r="G103" s="347"/>
      <c r="H103" s="350"/>
      <c r="I103" s="350"/>
      <c r="K103" s="350"/>
      <c r="L103" s="350"/>
      <c r="M103" s="350"/>
      <c r="N103" s="350"/>
    </row>
    <row r="104" spans="1:14" s="351" customFormat="1" x14ac:dyDescent="0.3">
      <c r="A104" s="39"/>
      <c r="B104" s="39"/>
      <c r="C104" s="39"/>
      <c r="D104" s="39"/>
      <c r="E104" s="39"/>
      <c r="F104" s="39"/>
      <c r="G104" s="347"/>
      <c r="H104" s="350"/>
      <c r="I104" s="350"/>
      <c r="K104" s="350"/>
      <c r="L104" s="350"/>
      <c r="M104" s="350"/>
      <c r="N104" s="350"/>
    </row>
    <row r="105" spans="1:14" s="351" customFormat="1" x14ac:dyDescent="0.3">
      <c r="A105" s="39"/>
      <c r="B105" s="39"/>
      <c r="C105" s="39"/>
      <c r="D105" s="39"/>
      <c r="E105" s="39"/>
      <c r="F105" s="39"/>
      <c r="G105" s="347"/>
      <c r="H105" s="350"/>
      <c r="I105" s="350"/>
      <c r="K105" s="350"/>
      <c r="L105" s="350"/>
      <c r="M105" s="350"/>
      <c r="N105" s="350"/>
    </row>
    <row r="106" spans="1:14" s="351" customFormat="1" x14ac:dyDescent="0.3">
      <c r="A106" s="39"/>
      <c r="B106" s="39"/>
      <c r="C106" s="39"/>
      <c r="D106" s="39"/>
      <c r="E106" s="39"/>
      <c r="F106" s="39"/>
      <c r="G106" s="347"/>
      <c r="H106" s="350"/>
      <c r="I106" s="350"/>
      <c r="K106" s="350"/>
      <c r="L106" s="350"/>
      <c r="M106" s="350"/>
      <c r="N106" s="350"/>
    </row>
    <row r="107" spans="1:14" s="351" customFormat="1" x14ac:dyDescent="0.3">
      <c r="A107" s="39"/>
      <c r="B107" s="39"/>
      <c r="C107" s="39"/>
      <c r="D107" s="39"/>
      <c r="E107" s="39"/>
      <c r="F107" s="39"/>
      <c r="G107" s="347"/>
      <c r="H107" s="350"/>
      <c r="I107" s="350"/>
      <c r="K107" s="350"/>
      <c r="L107" s="350"/>
      <c r="M107" s="350"/>
      <c r="N107" s="350"/>
    </row>
    <row r="108" spans="1:14" s="351" customFormat="1" x14ac:dyDescent="0.3">
      <c r="A108" s="39"/>
      <c r="B108" s="39"/>
      <c r="C108" s="361"/>
      <c r="D108" s="361"/>
      <c r="E108" s="361"/>
      <c r="F108" s="361"/>
      <c r="G108" s="362"/>
      <c r="H108" s="350"/>
      <c r="I108" s="350"/>
      <c r="K108" s="350"/>
      <c r="L108" s="350"/>
      <c r="M108" s="350"/>
      <c r="N108" s="350"/>
    </row>
    <row r="109" spans="1:14" s="351" customFormat="1" x14ac:dyDescent="0.3">
      <c r="A109" s="39"/>
      <c r="B109" s="39"/>
      <c r="C109" s="361"/>
      <c r="D109" s="361"/>
      <c r="E109" s="361"/>
      <c r="F109" s="361"/>
      <c r="G109" s="362"/>
      <c r="H109" s="350"/>
      <c r="I109" s="350"/>
      <c r="K109" s="350"/>
      <c r="L109" s="350"/>
      <c r="M109" s="350"/>
      <c r="N109" s="350"/>
    </row>
    <row r="110" spans="1:14" s="351" customFormat="1" x14ac:dyDescent="0.3">
      <c r="A110" s="39"/>
      <c r="B110" s="39"/>
      <c r="C110" s="361"/>
      <c r="D110" s="361"/>
      <c r="E110" s="361"/>
      <c r="F110" s="361"/>
      <c r="G110" s="362"/>
      <c r="H110" s="350"/>
      <c r="I110" s="350"/>
      <c r="K110" s="350"/>
      <c r="L110" s="350"/>
      <c r="M110" s="350"/>
      <c r="N110" s="350"/>
    </row>
    <row r="111" spans="1:14" x14ac:dyDescent="0.3">
      <c r="A111" s="366"/>
      <c r="B111" s="366"/>
    </row>
    <row r="112" spans="1:14" x14ac:dyDescent="0.3">
      <c r="A112" s="366"/>
      <c r="B112" s="366"/>
    </row>
    <row r="113" spans="1:2" x14ac:dyDescent="0.3">
      <c r="A113" s="366"/>
      <c r="B113" s="366"/>
    </row>
    <row r="114" spans="1:2" x14ac:dyDescent="0.3">
      <c r="A114" s="366"/>
      <c r="B114" s="366"/>
    </row>
    <row r="115" spans="1:2" x14ac:dyDescent="0.3">
      <c r="A115" s="366"/>
      <c r="B115" s="366"/>
    </row>
    <row r="116" spans="1:2" x14ac:dyDescent="0.3">
      <c r="A116" s="366"/>
      <c r="B116" s="366"/>
    </row>
    <row r="117" spans="1:2" x14ac:dyDescent="0.3">
      <c r="A117" s="366"/>
      <c r="B117" s="366"/>
    </row>
    <row r="118" spans="1:2" x14ac:dyDescent="0.3">
      <c r="A118" s="366"/>
      <c r="B118" s="366"/>
    </row>
    <row r="119" spans="1:2" x14ac:dyDescent="0.3">
      <c r="A119" s="366"/>
      <c r="B119" s="366"/>
    </row>
    <row r="120" spans="1:2" x14ac:dyDescent="0.3">
      <c r="A120" s="366"/>
      <c r="B120" s="366"/>
    </row>
    <row r="121" spans="1:2" x14ac:dyDescent="0.3">
      <c r="A121" s="366"/>
      <c r="B121" s="366"/>
    </row>
    <row r="122" spans="1:2" x14ac:dyDescent="0.3">
      <c r="A122" s="366"/>
      <c r="B122" s="366"/>
    </row>
    <row r="123" spans="1:2" x14ac:dyDescent="0.3">
      <c r="A123" s="366"/>
      <c r="B123" s="366"/>
    </row>
    <row r="124" spans="1:2" x14ac:dyDescent="0.3">
      <c r="A124" s="366"/>
      <c r="B124" s="366"/>
    </row>
    <row r="125" spans="1:2" x14ac:dyDescent="0.3">
      <c r="A125" s="366"/>
      <c r="B125" s="366"/>
    </row>
    <row r="126" spans="1:2" x14ac:dyDescent="0.3">
      <c r="A126" s="366"/>
      <c r="B126" s="366"/>
    </row>
    <row r="127" spans="1:2" x14ac:dyDescent="0.3">
      <c r="A127" s="366"/>
      <c r="B127" s="366"/>
    </row>
    <row r="128" spans="1:2" x14ac:dyDescent="0.3">
      <c r="A128" s="366"/>
      <c r="B128" s="366"/>
    </row>
    <row r="129" spans="1:2" x14ac:dyDescent="0.3">
      <c r="A129" s="366"/>
      <c r="B129" s="366"/>
    </row>
    <row r="130" spans="1:2" x14ac:dyDescent="0.3">
      <c r="A130" s="366"/>
      <c r="B130" s="366"/>
    </row>
    <row r="131" spans="1:2" x14ac:dyDescent="0.3">
      <c r="A131" s="366"/>
      <c r="B131" s="366"/>
    </row>
    <row r="132" spans="1:2" x14ac:dyDescent="0.3">
      <c r="A132" s="369"/>
    </row>
    <row r="133" spans="1:2" x14ac:dyDescent="0.3">
      <c r="A133" s="369"/>
    </row>
    <row r="134" spans="1:2" x14ac:dyDescent="0.3">
      <c r="A134" s="369"/>
    </row>
    <row r="135" spans="1:2" x14ac:dyDescent="0.3">
      <c r="A135" s="369"/>
    </row>
    <row r="136" spans="1:2" x14ac:dyDescent="0.3">
      <c r="A136" s="369"/>
    </row>
    <row r="137" spans="1:2" x14ac:dyDescent="0.3">
      <c r="A137" s="369"/>
    </row>
    <row r="138" spans="1:2" x14ac:dyDescent="0.3">
      <c r="A138" s="369"/>
    </row>
    <row r="139" spans="1:2" x14ac:dyDescent="0.3">
      <c r="A139" s="369"/>
    </row>
    <row r="140" spans="1:2" x14ac:dyDescent="0.3">
      <c r="A140" s="369"/>
    </row>
    <row r="141" spans="1:2" x14ac:dyDescent="0.3">
      <c r="A141" s="370"/>
    </row>
    <row r="221" spans="3:7" x14ac:dyDescent="0.3">
      <c r="C221" s="366"/>
      <c r="D221" s="366"/>
      <c r="E221" s="366"/>
      <c r="F221" s="366"/>
      <c r="G221" s="372"/>
    </row>
    <row r="222" spans="3:7" x14ac:dyDescent="0.3">
      <c r="C222" s="366"/>
      <c r="D222" s="366"/>
      <c r="E222" s="366"/>
      <c r="F222" s="366"/>
      <c r="G222" s="372"/>
    </row>
    <row r="223" spans="3:7" x14ac:dyDescent="0.3">
      <c r="C223" s="366"/>
      <c r="D223" s="366"/>
      <c r="E223" s="366"/>
      <c r="F223" s="366"/>
      <c r="G223" s="372"/>
    </row>
    <row r="224" spans="3:7" x14ac:dyDescent="0.3">
      <c r="C224" s="366"/>
      <c r="D224" s="366"/>
      <c r="E224" s="366"/>
      <c r="F224" s="366"/>
      <c r="G224" s="372"/>
    </row>
    <row r="225" spans="3:7" x14ac:dyDescent="0.3">
      <c r="C225" s="366"/>
      <c r="D225" s="366"/>
      <c r="E225" s="366"/>
      <c r="F225" s="366"/>
      <c r="G225" s="372"/>
    </row>
    <row r="226" spans="3:7" x14ac:dyDescent="0.3">
      <c r="C226" s="366"/>
      <c r="D226" s="366"/>
      <c r="E226" s="366"/>
      <c r="F226" s="366"/>
      <c r="G226" s="372"/>
    </row>
    <row r="227" spans="3:7" x14ac:dyDescent="0.3">
      <c r="C227" s="366"/>
      <c r="D227" s="366"/>
      <c r="E227" s="366"/>
      <c r="F227" s="366"/>
      <c r="G227" s="372"/>
    </row>
    <row r="228" spans="3:7" x14ac:dyDescent="0.3">
      <c r="C228" s="366"/>
      <c r="D228" s="366"/>
      <c r="E228" s="366"/>
      <c r="F228" s="366"/>
      <c r="G228" s="372"/>
    </row>
    <row r="229" spans="3:7" x14ac:dyDescent="0.3">
      <c r="C229" s="366"/>
      <c r="D229" s="366"/>
      <c r="E229" s="366"/>
      <c r="F229" s="366"/>
      <c r="G229" s="372"/>
    </row>
    <row r="230" spans="3:7" x14ac:dyDescent="0.3">
      <c r="C230" s="366"/>
      <c r="D230" s="366"/>
      <c r="E230" s="366"/>
      <c r="F230" s="366"/>
      <c r="G230" s="372"/>
    </row>
    <row r="231" spans="3:7" x14ac:dyDescent="0.3">
      <c r="C231" s="366"/>
      <c r="D231" s="366"/>
      <c r="E231" s="366"/>
      <c r="F231" s="366"/>
      <c r="G231" s="372"/>
    </row>
    <row r="232" spans="3:7" x14ac:dyDescent="0.3">
      <c r="C232" s="366"/>
      <c r="D232" s="366"/>
      <c r="E232" s="366"/>
      <c r="F232" s="366"/>
      <c r="G232" s="372"/>
    </row>
    <row r="233" spans="3:7" x14ac:dyDescent="0.3">
      <c r="C233" s="366"/>
      <c r="D233" s="366"/>
      <c r="E233" s="366"/>
      <c r="F233" s="366"/>
      <c r="G233" s="372"/>
    </row>
    <row r="234" spans="3:7" x14ac:dyDescent="0.3">
      <c r="C234" s="366"/>
      <c r="D234" s="366"/>
      <c r="E234" s="366"/>
      <c r="F234" s="366"/>
      <c r="G234" s="372"/>
    </row>
    <row r="235" spans="3:7" x14ac:dyDescent="0.3">
      <c r="C235" s="366"/>
      <c r="D235" s="366"/>
      <c r="E235" s="366"/>
      <c r="F235" s="366"/>
      <c r="G235" s="372"/>
    </row>
    <row r="236" spans="3:7" x14ac:dyDescent="0.3">
      <c r="C236" s="366"/>
      <c r="D236" s="366"/>
      <c r="E236" s="366"/>
      <c r="F236" s="366"/>
      <c r="G236" s="372"/>
    </row>
    <row r="237" spans="3:7" x14ac:dyDescent="0.3">
      <c r="C237" s="366"/>
      <c r="D237" s="366"/>
      <c r="E237" s="366"/>
      <c r="F237" s="366"/>
      <c r="G237" s="372"/>
    </row>
    <row r="238" spans="3:7" x14ac:dyDescent="0.3">
      <c r="C238" s="366"/>
      <c r="D238" s="366"/>
      <c r="E238" s="366"/>
      <c r="F238" s="366"/>
      <c r="G238" s="372"/>
    </row>
    <row r="239" spans="3:7" x14ac:dyDescent="0.3">
      <c r="C239" s="366"/>
      <c r="D239" s="366"/>
      <c r="E239" s="366"/>
      <c r="F239" s="366"/>
      <c r="G239" s="372"/>
    </row>
    <row r="240" spans="3:7" x14ac:dyDescent="0.3">
      <c r="C240" s="366"/>
      <c r="D240" s="366"/>
      <c r="E240" s="366"/>
      <c r="F240" s="366"/>
      <c r="G240" s="372"/>
    </row>
    <row r="241" spans="2:7" x14ac:dyDescent="0.3">
      <c r="C241" s="366"/>
      <c r="D241" s="366"/>
      <c r="E241" s="366"/>
      <c r="F241" s="366"/>
      <c r="G241" s="372"/>
    </row>
    <row r="242" spans="2:7" x14ac:dyDescent="0.3">
      <c r="C242" s="366"/>
      <c r="D242" s="366"/>
      <c r="E242" s="366"/>
      <c r="F242" s="366"/>
      <c r="G242" s="372"/>
    </row>
    <row r="243" spans="2:7" x14ac:dyDescent="0.3">
      <c r="C243" s="366"/>
      <c r="D243" s="366"/>
      <c r="E243" s="366"/>
      <c r="F243" s="366"/>
      <c r="G243" s="372"/>
    </row>
    <row r="244" spans="2:7" x14ac:dyDescent="0.3">
      <c r="C244" s="366"/>
      <c r="D244" s="366"/>
      <c r="E244" s="366"/>
      <c r="F244" s="366"/>
      <c r="G244" s="372"/>
    </row>
    <row r="245" spans="2:7" x14ac:dyDescent="0.3">
      <c r="B245" s="366"/>
      <c r="C245" s="366"/>
      <c r="D245" s="366"/>
      <c r="E245" s="366"/>
      <c r="F245" s="366"/>
      <c r="G245" s="372"/>
    </row>
    <row r="246" spans="2:7" x14ac:dyDescent="0.3">
      <c r="B246" s="366"/>
    </row>
    <row r="247" spans="2:7" x14ac:dyDescent="0.3">
      <c r="B247" s="366"/>
    </row>
    <row r="248" spans="2:7" x14ac:dyDescent="0.3">
      <c r="B248" s="366"/>
    </row>
    <row r="249" spans="2:7" x14ac:dyDescent="0.3">
      <c r="B249" s="366"/>
    </row>
    <row r="250" spans="2:7" x14ac:dyDescent="0.3">
      <c r="B250" s="366"/>
    </row>
    <row r="251" spans="2:7" x14ac:dyDescent="0.3">
      <c r="B251" s="366"/>
    </row>
    <row r="252" spans="2:7" x14ac:dyDescent="0.3">
      <c r="B252" s="366"/>
    </row>
    <row r="253" spans="2:7" x14ac:dyDescent="0.3">
      <c r="B253" s="366"/>
    </row>
    <row r="254" spans="2:7" x14ac:dyDescent="0.3">
      <c r="B254" s="366"/>
    </row>
    <row r="255" spans="2:7" x14ac:dyDescent="0.3">
      <c r="B255" s="366"/>
    </row>
    <row r="256" spans="2:7" x14ac:dyDescent="0.3">
      <c r="B256" s="366"/>
    </row>
    <row r="257" spans="2:2" x14ac:dyDescent="0.3">
      <c r="B257" s="366"/>
    </row>
    <row r="258" spans="2:2" x14ac:dyDescent="0.3">
      <c r="B258" s="366"/>
    </row>
    <row r="259" spans="2:2" x14ac:dyDescent="0.3">
      <c r="B259" s="366"/>
    </row>
    <row r="260" spans="2:2" x14ac:dyDescent="0.3">
      <c r="B260" s="366"/>
    </row>
    <row r="261" spans="2:2" x14ac:dyDescent="0.3">
      <c r="B261" s="366"/>
    </row>
    <row r="262" spans="2:2" x14ac:dyDescent="0.3">
      <c r="B262" s="366"/>
    </row>
    <row r="263" spans="2:2" x14ac:dyDescent="0.3">
      <c r="B263" s="366"/>
    </row>
    <row r="264" spans="2:2" x14ac:dyDescent="0.3">
      <c r="B264" s="366"/>
    </row>
    <row r="265" spans="2:2" x14ac:dyDescent="0.3">
      <c r="B265" s="366"/>
    </row>
    <row r="266" spans="2:2" x14ac:dyDescent="0.3">
      <c r="B266" s="366"/>
    </row>
    <row r="267" spans="2:2" x14ac:dyDescent="0.3">
      <c r="B267" s="366"/>
    </row>
    <row r="268" spans="2:2" x14ac:dyDescent="0.3">
      <c r="B268" s="366"/>
    </row>
    <row r="269" spans="2:2" x14ac:dyDescent="0.3">
      <c r="B269" s="366"/>
    </row>
  </sheetData>
  <mergeCells count="17">
    <mergeCell ref="A6:G6"/>
    <mergeCell ref="C10:C11"/>
    <mergeCell ref="A7:G7"/>
    <mergeCell ref="A35:G35"/>
    <mergeCell ref="A36:G36"/>
    <mergeCell ref="D1:G1"/>
    <mergeCell ref="D2:G2"/>
    <mergeCell ref="A4:G4"/>
    <mergeCell ref="D10:F10"/>
    <mergeCell ref="A1:B1"/>
    <mergeCell ref="A2:B2"/>
    <mergeCell ref="A8:G8"/>
    <mergeCell ref="A34:B34"/>
    <mergeCell ref="A10:A11"/>
    <mergeCell ref="B10:B11"/>
    <mergeCell ref="G10:G11"/>
    <mergeCell ref="A5:G5"/>
  </mergeCells>
  <printOptions horizontalCentered="1"/>
  <pageMargins left="0.5" right="0.25" top="0.5" bottom="0.5" header="0.3" footer="0.3"/>
  <pageSetup paperSize="9" scale="95"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V142"/>
  <sheetViews>
    <sheetView showZeros="0" topLeftCell="A19" zoomScale="71" zoomScaleNormal="71" workbookViewId="0">
      <selection activeCell="L41" sqref="L41"/>
    </sheetView>
  </sheetViews>
  <sheetFormatPr defaultColWidth="9" defaultRowHeight="12.75" x14ac:dyDescent="0.2"/>
  <cols>
    <col min="1" max="1" width="5.25" style="11" customWidth="1"/>
    <col min="2" max="2" width="12.625" style="85" customWidth="1"/>
    <col min="3" max="3" width="3.625" style="11" customWidth="1"/>
    <col min="4" max="4" width="6.25" style="11" customWidth="1"/>
    <col min="5" max="5" width="4.75" style="11" customWidth="1"/>
    <col min="6" max="6" width="7.25" style="11" customWidth="1"/>
    <col min="7" max="9" width="5" style="11" customWidth="1"/>
    <col min="10" max="10" width="4.375" style="11" customWidth="1"/>
    <col min="11" max="11" width="3.75" style="11" customWidth="1"/>
    <col min="12" max="12" width="3.375" style="11" customWidth="1"/>
    <col min="13" max="13" width="3.25" style="11" customWidth="1"/>
    <col min="14" max="14" width="6.25" style="11" customWidth="1"/>
    <col min="15" max="15" width="4.75" style="11" customWidth="1"/>
    <col min="16" max="16" width="7.25" style="11" customWidth="1"/>
    <col min="17" max="19" width="5" style="11" customWidth="1"/>
    <col min="20" max="20" width="4.375" style="11" customWidth="1"/>
    <col min="21" max="21" width="3.75" style="11" customWidth="1"/>
    <col min="22" max="22" width="3.375" style="11" customWidth="1"/>
    <col min="23" max="23" width="6.625" style="11" customWidth="1"/>
    <col min="24" max="24" width="5.625" style="11" customWidth="1"/>
    <col min="25" max="25" width="6.625" style="11" customWidth="1"/>
    <col min="26" max="28" width="5.625" style="11" customWidth="1"/>
    <col min="29" max="29" width="5.25" style="11" customWidth="1"/>
    <col min="30" max="30" width="5.75" style="11" customWidth="1"/>
    <col min="31" max="32" width="4.125" style="11" customWidth="1"/>
    <col min="33" max="33" width="5.375" style="11" customWidth="1"/>
    <col min="34" max="34" width="4" style="11" customWidth="1"/>
    <col min="35" max="35" width="5.625" style="11" customWidth="1"/>
    <col min="36" max="36" width="4.75" style="11" customWidth="1"/>
    <col min="37" max="38" width="5.625" style="11" customWidth="1"/>
    <col min="39" max="39" width="5.25" style="11" hidden="1" customWidth="1"/>
    <col min="40" max="40" width="5.75" style="11" hidden="1" customWidth="1"/>
    <col min="41" max="42" width="4.125" style="11" hidden="1" customWidth="1"/>
    <col min="43" max="43" width="4.875" style="11" customWidth="1"/>
    <col min="44" max="44" width="5" style="11" hidden="1" customWidth="1"/>
    <col min="45" max="45" width="4.375" style="11" customWidth="1"/>
    <col min="46" max="46" width="3.5" style="11" customWidth="1"/>
    <col min="47" max="47" width="3.75" style="11" customWidth="1"/>
    <col min="48" max="48" width="3.625" style="11" hidden="1" customWidth="1"/>
    <col min="49" max="49" width="4.625" style="11" customWidth="1"/>
    <col min="50" max="52" width="4.25" style="11" hidden="1" customWidth="1"/>
    <col min="53" max="54" width="4.875" style="11" customWidth="1"/>
    <col min="55" max="55" width="4.375" style="11" customWidth="1"/>
    <col min="56" max="56" width="3.5" style="11" hidden="1" customWidth="1"/>
    <col min="57" max="57" width="3.75" style="11" hidden="1" customWidth="1"/>
    <col min="58" max="58" width="3.625" style="11" hidden="1" customWidth="1"/>
    <col min="59" max="59" width="4.625" style="11" customWidth="1"/>
    <col min="60" max="62" width="4.25" style="11" hidden="1" customWidth="1"/>
    <col min="63" max="64" width="5" style="11" customWidth="1"/>
    <col min="65" max="65" width="5.25" style="11" customWidth="1"/>
    <col min="66" max="66" width="3.5" style="11" customWidth="1"/>
    <col min="67" max="67" width="3.75" style="11" customWidth="1"/>
    <col min="68" max="68" width="3.625" style="11" customWidth="1"/>
    <col min="69" max="69" width="4.5" style="11" customWidth="1"/>
    <col min="70" max="70" width="3.5" style="11" customWidth="1"/>
    <col min="71" max="72" width="4.25" style="11" hidden="1" customWidth="1"/>
    <col min="73" max="73" width="8.5" style="11" customWidth="1"/>
    <col min="74" max="16384" width="9" style="11"/>
  </cols>
  <sheetData>
    <row r="1" spans="1:74" ht="19.5" customHeight="1" x14ac:dyDescent="0.25">
      <c r="A1" s="463" t="s">
        <v>5</v>
      </c>
      <c r="B1" s="463"/>
      <c r="C1" s="463"/>
      <c r="D1" s="463"/>
      <c r="E1" s="463"/>
      <c r="F1" s="463"/>
    </row>
    <row r="2" spans="1:74" ht="18.75" x14ac:dyDescent="0.3">
      <c r="A2" s="464" t="s">
        <v>63</v>
      </c>
      <c r="B2" s="464"/>
      <c r="C2" s="464"/>
      <c r="D2" s="464"/>
      <c r="E2" s="464"/>
      <c r="F2" s="464"/>
      <c r="Y2" s="13"/>
      <c r="AI2" s="13"/>
      <c r="AS2" s="13"/>
      <c r="BC2" s="13"/>
      <c r="BM2" s="13"/>
    </row>
    <row r="3" spans="1:74" s="33" customFormat="1" ht="40.5" customHeight="1" x14ac:dyDescent="0.3">
      <c r="A3" s="462" t="s">
        <v>154</v>
      </c>
      <c r="B3" s="462"/>
      <c r="C3" s="462"/>
      <c r="D3" s="462"/>
      <c r="E3" s="462"/>
      <c r="F3" s="462"/>
      <c r="G3" s="462"/>
      <c r="H3" s="462"/>
      <c r="I3" s="462"/>
      <c r="J3" s="462"/>
      <c r="K3" s="462"/>
      <c r="L3" s="462"/>
      <c r="M3" s="462"/>
      <c r="N3" s="462"/>
      <c r="O3" s="462"/>
      <c r="P3" s="462"/>
      <c r="Q3" s="462"/>
      <c r="R3" s="462"/>
      <c r="S3" s="462"/>
      <c r="T3" s="462"/>
      <c r="U3" s="462"/>
      <c r="V3" s="462"/>
      <c r="W3" s="462"/>
      <c r="X3" s="462"/>
      <c r="Y3" s="462"/>
      <c r="Z3" s="462"/>
      <c r="AA3" s="462"/>
      <c r="AB3" s="462"/>
      <c r="AC3" s="462"/>
      <c r="AD3" s="462"/>
      <c r="AE3" s="462"/>
      <c r="AF3" s="462"/>
      <c r="AG3" s="462"/>
      <c r="AH3" s="462"/>
      <c r="AI3" s="462"/>
      <c r="AJ3" s="462"/>
      <c r="AK3" s="462"/>
      <c r="AL3" s="462"/>
      <c r="AM3" s="462"/>
      <c r="AN3" s="462"/>
      <c r="AO3" s="462"/>
      <c r="AP3" s="462"/>
      <c r="AQ3" s="462"/>
      <c r="AR3" s="462"/>
      <c r="AS3" s="462"/>
      <c r="AT3" s="462"/>
      <c r="AU3" s="462"/>
      <c r="AV3" s="462"/>
      <c r="AW3" s="462"/>
      <c r="AX3" s="462"/>
      <c r="AY3" s="462"/>
      <c r="AZ3" s="462"/>
      <c r="BA3" s="462"/>
      <c r="BB3" s="462"/>
      <c r="BC3" s="462"/>
      <c r="BD3" s="462"/>
      <c r="BE3" s="462"/>
      <c r="BF3" s="462"/>
      <c r="BG3" s="462"/>
      <c r="BH3" s="462"/>
      <c r="BI3" s="462"/>
      <c r="BJ3" s="462"/>
      <c r="BK3" s="462"/>
      <c r="BL3" s="462"/>
      <c r="BM3" s="462"/>
      <c r="BN3" s="462"/>
      <c r="BO3" s="462"/>
      <c r="BP3" s="462"/>
      <c r="BQ3" s="462"/>
      <c r="BR3" s="462"/>
      <c r="BS3" s="462"/>
      <c r="BT3" s="462"/>
      <c r="BU3" s="462"/>
    </row>
    <row r="4" spans="1:74" ht="20.25" customHeight="1" x14ac:dyDescent="0.25">
      <c r="A4" s="14"/>
      <c r="B4" s="83"/>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row>
    <row r="5" spans="1:74" s="15" customFormat="1" ht="35.25" customHeight="1" x14ac:dyDescent="0.25">
      <c r="A5" s="473" t="s">
        <v>6</v>
      </c>
      <c r="B5" s="466" t="s">
        <v>0</v>
      </c>
      <c r="C5" s="477" t="s">
        <v>36</v>
      </c>
      <c r="D5" s="475" t="s">
        <v>96</v>
      </c>
      <c r="E5" s="479" t="s">
        <v>179</v>
      </c>
      <c r="F5" s="480"/>
      <c r="G5" s="480"/>
      <c r="H5" s="480"/>
      <c r="I5" s="480"/>
      <c r="J5" s="480"/>
      <c r="K5" s="480"/>
      <c r="L5" s="481"/>
      <c r="M5" s="175"/>
      <c r="N5" s="475" t="s">
        <v>96</v>
      </c>
      <c r="O5" s="479" t="s">
        <v>194</v>
      </c>
      <c r="P5" s="480"/>
      <c r="Q5" s="480"/>
      <c r="R5" s="480"/>
      <c r="S5" s="480"/>
      <c r="T5" s="480"/>
      <c r="U5" s="480"/>
      <c r="V5" s="481"/>
      <c r="W5" s="475" t="s">
        <v>96</v>
      </c>
      <c r="X5" s="471" t="s">
        <v>197</v>
      </c>
      <c r="Y5" s="472"/>
      <c r="Z5" s="472"/>
      <c r="AA5" s="472"/>
      <c r="AB5" s="472"/>
      <c r="AC5" s="472"/>
      <c r="AD5" s="472"/>
      <c r="AE5" s="472"/>
      <c r="AF5" s="472"/>
      <c r="AG5" s="475" t="s">
        <v>96</v>
      </c>
      <c r="AH5" s="479" t="s">
        <v>195</v>
      </c>
      <c r="AI5" s="480"/>
      <c r="AJ5" s="480"/>
      <c r="AK5" s="480"/>
      <c r="AL5" s="480"/>
      <c r="AM5" s="480"/>
      <c r="AN5" s="480"/>
      <c r="AO5" s="480"/>
      <c r="AP5" s="481"/>
      <c r="AQ5" s="475" t="s">
        <v>96</v>
      </c>
      <c r="AR5" s="479" t="s">
        <v>196</v>
      </c>
      <c r="AS5" s="480"/>
      <c r="AT5" s="480"/>
      <c r="AU5" s="480"/>
      <c r="AV5" s="480"/>
      <c r="AW5" s="480"/>
      <c r="AX5" s="480"/>
      <c r="AY5" s="480"/>
      <c r="AZ5" s="481"/>
      <c r="BA5" s="475" t="s">
        <v>96</v>
      </c>
      <c r="BB5" s="479" t="s">
        <v>208</v>
      </c>
      <c r="BC5" s="480"/>
      <c r="BD5" s="480"/>
      <c r="BE5" s="480"/>
      <c r="BF5" s="480"/>
      <c r="BG5" s="480"/>
      <c r="BH5" s="480"/>
      <c r="BI5" s="480"/>
      <c r="BJ5" s="481"/>
      <c r="BK5" s="475" t="s">
        <v>96</v>
      </c>
      <c r="BL5" s="479" t="s">
        <v>187</v>
      </c>
      <c r="BM5" s="480"/>
      <c r="BN5" s="480"/>
      <c r="BO5" s="480"/>
      <c r="BP5" s="480"/>
      <c r="BQ5" s="480"/>
      <c r="BR5" s="480"/>
      <c r="BS5" s="480"/>
      <c r="BT5" s="481"/>
      <c r="BU5" s="468" t="s">
        <v>1</v>
      </c>
    </row>
    <row r="6" spans="1:74" s="86" customFormat="1" ht="16.5" customHeight="1" x14ac:dyDescent="0.25">
      <c r="A6" s="474"/>
      <c r="B6" s="467"/>
      <c r="C6" s="478"/>
      <c r="D6" s="476"/>
      <c r="E6" s="470" t="s">
        <v>99</v>
      </c>
      <c r="F6" s="470"/>
      <c r="G6" s="470"/>
      <c r="H6" s="470"/>
      <c r="I6" s="470"/>
      <c r="J6" s="470"/>
      <c r="K6" s="470"/>
      <c r="L6" s="470"/>
      <c r="M6" s="470"/>
      <c r="N6" s="476"/>
      <c r="O6" s="316"/>
      <c r="P6" s="316"/>
      <c r="Q6" s="316"/>
      <c r="R6" s="316"/>
      <c r="S6" s="316"/>
      <c r="T6" s="316"/>
      <c r="U6" s="316"/>
      <c r="V6" s="316"/>
      <c r="W6" s="476"/>
      <c r="X6" s="470" t="s">
        <v>99</v>
      </c>
      <c r="Y6" s="470"/>
      <c r="Z6" s="470"/>
      <c r="AA6" s="470"/>
      <c r="AB6" s="470"/>
      <c r="AC6" s="470"/>
      <c r="AD6" s="470"/>
      <c r="AE6" s="470"/>
      <c r="AF6" s="470"/>
      <c r="AG6" s="476"/>
      <c r="AH6" s="470" t="s">
        <v>99</v>
      </c>
      <c r="AI6" s="470"/>
      <c r="AJ6" s="470"/>
      <c r="AK6" s="470"/>
      <c r="AL6" s="470"/>
      <c r="AM6" s="470"/>
      <c r="AN6" s="470"/>
      <c r="AO6" s="470"/>
      <c r="AP6" s="470"/>
      <c r="AQ6" s="476"/>
      <c r="AR6" s="470" t="s">
        <v>99</v>
      </c>
      <c r="AS6" s="470"/>
      <c r="AT6" s="470"/>
      <c r="AU6" s="470"/>
      <c r="AV6" s="470"/>
      <c r="AW6" s="470"/>
      <c r="AX6" s="470"/>
      <c r="AY6" s="470"/>
      <c r="AZ6" s="470"/>
      <c r="BA6" s="476"/>
      <c r="BB6" s="470" t="s">
        <v>99</v>
      </c>
      <c r="BC6" s="470"/>
      <c r="BD6" s="470"/>
      <c r="BE6" s="470"/>
      <c r="BF6" s="470"/>
      <c r="BG6" s="470"/>
      <c r="BH6" s="470"/>
      <c r="BI6" s="470"/>
      <c r="BJ6" s="470"/>
      <c r="BK6" s="476"/>
      <c r="BL6" s="470" t="s">
        <v>99</v>
      </c>
      <c r="BM6" s="470"/>
      <c r="BN6" s="470"/>
      <c r="BO6" s="470"/>
      <c r="BP6" s="470"/>
      <c r="BQ6" s="470"/>
      <c r="BR6" s="470"/>
      <c r="BS6" s="470"/>
      <c r="BT6" s="470"/>
      <c r="BU6" s="469"/>
    </row>
    <row r="7" spans="1:74" ht="30.75" customHeight="1" x14ac:dyDescent="0.25">
      <c r="A7" s="474"/>
      <c r="B7" s="467"/>
      <c r="C7" s="478"/>
      <c r="D7" s="476"/>
      <c r="E7" s="140" t="s">
        <v>103</v>
      </c>
      <c r="F7" s="141" t="s">
        <v>38</v>
      </c>
      <c r="G7" s="142" t="s">
        <v>39</v>
      </c>
      <c r="H7" s="143" t="s">
        <v>101</v>
      </c>
      <c r="I7" s="143" t="s">
        <v>102</v>
      </c>
      <c r="J7" s="144" t="s">
        <v>91</v>
      </c>
      <c r="K7" s="141" t="s">
        <v>92</v>
      </c>
      <c r="L7" s="142" t="s">
        <v>3</v>
      </c>
      <c r="M7" s="142" t="s">
        <v>40</v>
      </c>
      <c r="N7" s="476"/>
      <c r="O7" s="140" t="s">
        <v>103</v>
      </c>
      <c r="P7" s="141" t="s">
        <v>38</v>
      </c>
      <c r="Q7" s="142" t="s">
        <v>39</v>
      </c>
      <c r="R7" s="143" t="s">
        <v>101</v>
      </c>
      <c r="S7" s="143" t="s">
        <v>102</v>
      </c>
      <c r="T7" s="144" t="s">
        <v>91</v>
      </c>
      <c r="U7" s="141" t="s">
        <v>92</v>
      </c>
      <c r="V7" s="142" t="s">
        <v>3</v>
      </c>
      <c r="W7" s="476"/>
      <c r="X7" s="140" t="s">
        <v>103</v>
      </c>
      <c r="Y7" s="145" t="s">
        <v>38</v>
      </c>
      <c r="Z7" s="146" t="s">
        <v>39</v>
      </c>
      <c r="AA7" s="88" t="s">
        <v>101</v>
      </c>
      <c r="AB7" s="88" t="s">
        <v>102</v>
      </c>
      <c r="AC7" s="147" t="s">
        <v>91</v>
      </c>
      <c r="AD7" s="145" t="s">
        <v>92</v>
      </c>
      <c r="AE7" s="146" t="s">
        <v>3</v>
      </c>
      <c r="AF7" s="146" t="s">
        <v>40</v>
      </c>
      <c r="AG7" s="476"/>
      <c r="AH7" s="140" t="s">
        <v>103</v>
      </c>
      <c r="AI7" s="145" t="s">
        <v>38</v>
      </c>
      <c r="AJ7" s="146" t="s">
        <v>39</v>
      </c>
      <c r="AK7" s="88" t="s">
        <v>101</v>
      </c>
      <c r="AL7" s="88" t="s">
        <v>102</v>
      </c>
      <c r="AM7" s="147" t="s">
        <v>91</v>
      </c>
      <c r="AN7" s="145" t="s">
        <v>92</v>
      </c>
      <c r="AO7" s="146" t="s">
        <v>3</v>
      </c>
      <c r="AP7" s="146" t="s">
        <v>40</v>
      </c>
      <c r="AQ7" s="476"/>
      <c r="AR7" s="140" t="s">
        <v>103</v>
      </c>
      <c r="AS7" s="145" t="s">
        <v>38</v>
      </c>
      <c r="AT7" s="146" t="s">
        <v>39</v>
      </c>
      <c r="AU7" s="88" t="s">
        <v>101</v>
      </c>
      <c r="AV7" s="88" t="s">
        <v>102</v>
      </c>
      <c r="AW7" s="147" t="s">
        <v>91</v>
      </c>
      <c r="AX7" s="145" t="s">
        <v>92</v>
      </c>
      <c r="AY7" s="146" t="s">
        <v>3</v>
      </c>
      <c r="AZ7" s="146" t="s">
        <v>40</v>
      </c>
      <c r="BA7" s="476"/>
      <c r="BB7" s="140" t="s">
        <v>103</v>
      </c>
      <c r="BC7" s="145" t="s">
        <v>38</v>
      </c>
      <c r="BD7" s="146" t="s">
        <v>39</v>
      </c>
      <c r="BE7" s="88" t="s">
        <v>101</v>
      </c>
      <c r="BF7" s="88" t="s">
        <v>102</v>
      </c>
      <c r="BG7" s="147" t="s">
        <v>91</v>
      </c>
      <c r="BH7" s="145" t="s">
        <v>92</v>
      </c>
      <c r="BI7" s="146" t="s">
        <v>3</v>
      </c>
      <c r="BJ7" s="146" t="s">
        <v>40</v>
      </c>
      <c r="BK7" s="476"/>
      <c r="BL7" s="140" t="s">
        <v>103</v>
      </c>
      <c r="BM7" s="148" t="s">
        <v>38</v>
      </c>
      <c r="BN7" s="149" t="s">
        <v>39</v>
      </c>
      <c r="BO7" s="88" t="s">
        <v>101</v>
      </c>
      <c r="BP7" s="88" t="s">
        <v>102</v>
      </c>
      <c r="BQ7" s="150" t="s">
        <v>91</v>
      </c>
      <c r="BR7" s="145" t="s">
        <v>92</v>
      </c>
      <c r="BS7" s="149" t="s">
        <v>3</v>
      </c>
      <c r="BT7" s="149" t="s">
        <v>40</v>
      </c>
      <c r="BU7" s="469"/>
    </row>
    <row r="8" spans="1:74" s="33" customFormat="1" ht="24.75" customHeight="1" x14ac:dyDescent="0.3">
      <c r="A8" s="16">
        <v>1</v>
      </c>
      <c r="B8" s="17" t="s">
        <v>41</v>
      </c>
      <c r="C8" s="18">
        <v>2</v>
      </c>
      <c r="D8" s="199">
        <f t="shared" ref="D8:D31" si="0">SUM(E8:M8)</f>
        <v>35</v>
      </c>
      <c r="E8" s="200">
        <v>2</v>
      </c>
      <c r="F8" s="201">
        <v>28</v>
      </c>
      <c r="G8" s="201">
        <v>1</v>
      </c>
      <c r="H8" s="201">
        <v>1</v>
      </c>
      <c r="I8" s="201">
        <v>1</v>
      </c>
      <c r="J8" s="201">
        <v>1</v>
      </c>
      <c r="K8" s="202"/>
      <c r="L8" s="202"/>
      <c r="M8" s="201">
        <v>1</v>
      </c>
      <c r="N8" s="199">
        <f>SUM(O8:V8)</f>
        <v>1</v>
      </c>
      <c r="O8" s="200">
        <v>0</v>
      </c>
      <c r="P8" s="201">
        <v>1</v>
      </c>
      <c r="Q8" s="201">
        <v>0</v>
      </c>
      <c r="R8" s="201">
        <v>0</v>
      </c>
      <c r="S8" s="201">
        <v>0</v>
      </c>
      <c r="T8" s="201">
        <v>0</v>
      </c>
      <c r="U8" s="202">
        <v>0</v>
      </c>
      <c r="V8" s="202"/>
      <c r="W8" s="199">
        <f t="shared" ref="W8:W30" si="1">SUM(X8:AF8)</f>
        <v>32</v>
      </c>
      <c r="X8" s="203">
        <v>2</v>
      </c>
      <c r="Y8" s="203">
        <v>25</v>
      </c>
      <c r="Z8" s="204">
        <v>1</v>
      </c>
      <c r="AA8" s="205">
        <v>1</v>
      </c>
      <c r="AB8" s="205">
        <v>1</v>
      </c>
      <c r="AC8" s="205">
        <v>1</v>
      </c>
      <c r="AD8" s="205"/>
      <c r="AE8" s="205"/>
      <c r="AF8" s="205">
        <v>1</v>
      </c>
      <c r="AG8" s="199">
        <f>SUM(AH8:AP8)</f>
        <v>0</v>
      </c>
      <c r="AH8" s="203"/>
      <c r="AI8" s="203">
        <v>0</v>
      </c>
      <c r="AJ8" s="203"/>
      <c r="AK8" s="205"/>
      <c r="AL8" s="205"/>
      <c r="AM8" s="205"/>
      <c r="AN8" s="205"/>
      <c r="AO8" s="205"/>
      <c r="AP8" s="205"/>
      <c r="AQ8" s="199">
        <f>AS8+AT8</f>
        <v>0</v>
      </c>
      <c r="AR8" s="205"/>
      <c r="AS8" s="205">
        <v>0</v>
      </c>
      <c r="AT8" s="205"/>
      <c r="AU8" s="205"/>
      <c r="AV8" s="205"/>
      <c r="AW8" s="205"/>
      <c r="AX8" s="205"/>
      <c r="AY8" s="205">
        <v>0</v>
      </c>
      <c r="AZ8" s="205">
        <v>0</v>
      </c>
      <c r="BA8" s="199">
        <f>BC8+BD8</f>
        <v>0</v>
      </c>
      <c r="BB8" s="205"/>
      <c r="BC8" s="205">
        <v>0</v>
      </c>
      <c r="BD8" s="205"/>
      <c r="BE8" s="205"/>
      <c r="BF8" s="205"/>
      <c r="BG8" s="205"/>
      <c r="BH8" s="205"/>
      <c r="BI8" s="205">
        <v>0</v>
      </c>
      <c r="BJ8" s="205">
        <v>0</v>
      </c>
      <c r="BK8" s="199">
        <f t="shared" ref="BK8:BK31" si="2">BL8+BM8+BN8+BO8+BP8+BQ8+BR8</f>
        <v>4</v>
      </c>
      <c r="BL8" s="206">
        <f>(E8+O8)-(X8+AH8+AR8)+BB8</f>
        <v>0</v>
      </c>
      <c r="BM8" s="206">
        <f t="shared" ref="BM8:BS8" si="3">(F8+P8)-(Y8+AI8+AS8)+BC8</f>
        <v>4</v>
      </c>
      <c r="BN8" s="206">
        <f t="shared" si="3"/>
        <v>0</v>
      </c>
      <c r="BO8" s="206">
        <f t="shared" si="3"/>
        <v>0</v>
      </c>
      <c r="BP8" s="206">
        <f t="shared" si="3"/>
        <v>0</v>
      </c>
      <c r="BQ8" s="206">
        <f t="shared" si="3"/>
        <v>0</v>
      </c>
      <c r="BR8" s="206">
        <f t="shared" si="3"/>
        <v>0</v>
      </c>
      <c r="BS8" s="206">
        <f t="shared" si="3"/>
        <v>0</v>
      </c>
      <c r="BT8" s="206"/>
      <c r="BU8" s="93" t="s">
        <v>151</v>
      </c>
      <c r="BV8" s="33">
        <v>4</v>
      </c>
    </row>
    <row r="9" spans="1:74" s="33" customFormat="1" ht="24.75" customHeight="1" x14ac:dyDescent="0.3">
      <c r="A9" s="16">
        <v>2</v>
      </c>
      <c r="B9" s="17" t="s">
        <v>42</v>
      </c>
      <c r="C9" s="18">
        <v>1</v>
      </c>
      <c r="D9" s="199">
        <f t="shared" si="0"/>
        <v>47</v>
      </c>
      <c r="E9" s="207">
        <v>3</v>
      </c>
      <c r="F9" s="208">
        <v>39</v>
      </c>
      <c r="G9" s="208">
        <v>1</v>
      </c>
      <c r="H9" s="208">
        <v>1</v>
      </c>
      <c r="I9" s="208">
        <v>1</v>
      </c>
      <c r="J9" s="208">
        <v>1</v>
      </c>
      <c r="K9" s="166">
        <v>1</v>
      </c>
      <c r="L9" s="166"/>
      <c r="M9" s="166"/>
      <c r="N9" s="199">
        <f t="shared" ref="N9:N31" si="4">SUM(O9:V9)</f>
        <v>1</v>
      </c>
      <c r="O9" s="207">
        <v>0</v>
      </c>
      <c r="P9" s="208">
        <v>1</v>
      </c>
      <c r="Q9" s="208">
        <v>0</v>
      </c>
      <c r="R9" s="208">
        <v>0</v>
      </c>
      <c r="S9" s="208">
        <v>0</v>
      </c>
      <c r="T9" s="208">
        <v>0</v>
      </c>
      <c r="U9" s="166">
        <v>0</v>
      </c>
      <c r="V9" s="166"/>
      <c r="W9" s="199">
        <f t="shared" si="1"/>
        <v>45</v>
      </c>
      <c r="X9" s="203">
        <v>3</v>
      </c>
      <c r="Y9" s="203">
        <v>38</v>
      </c>
      <c r="Z9" s="204"/>
      <c r="AA9" s="205">
        <v>1</v>
      </c>
      <c r="AB9" s="205">
        <v>1</v>
      </c>
      <c r="AC9" s="205">
        <v>1</v>
      </c>
      <c r="AD9" s="205">
        <v>1</v>
      </c>
      <c r="AE9" s="205"/>
      <c r="AF9" s="205"/>
      <c r="AG9" s="199">
        <f t="shared" ref="AG9:AG30" si="5">SUM(AH9:AP9)</f>
        <v>0</v>
      </c>
      <c r="AH9" s="203"/>
      <c r="AI9" s="203">
        <v>0</v>
      </c>
      <c r="AJ9" s="203"/>
      <c r="AK9" s="205"/>
      <c r="AL9" s="205"/>
      <c r="AM9" s="205"/>
      <c r="AN9" s="205"/>
      <c r="AO9" s="205"/>
      <c r="AP9" s="205"/>
      <c r="AQ9" s="199">
        <f t="shared" ref="AQ9:AQ31" si="6">AS9+AT9</f>
        <v>0</v>
      </c>
      <c r="AR9" s="205"/>
      <c r="AS9" s="205">
        <v>0</v>
      </c>
      <c r="AT9" s="205"/>
      <c r="AU9" s="205"/>
      <c r="AV9" s="205"/>
      <c r="AW9" s="205"/>
      <c r="AX9" s="205"/>
      <c r="AY9" s="205">
        <v>0</v>
      </c>
      <c r="AZ9" s="205">
        <v>0</v>
      </c>
      <c r="BA9" s="199">
        <f t="shared" ref="BA9:BA31" si="7">BC9+BD9</f>
        <v>0</v>
      </c>
      <c r="BB9" s="205"/>
      <c r="BC9" s="205">
        <v>0</v>
      </c>
      <c r="BD9" s="205"/>
      <c r="BE9" s="205"/>
      <c r="BF9" s="205"/>
      <c r="BG9" s="205"/>
      <c r="BH9" s="205"/>
      <c r="BI9" s="205">
        <v>0</v>
      </c>
      <c r="BJ9" s="205">
        <v>0</v>
      </c>
      <c r="BK9" s="199">
        <f t="shared" si="2"/>
        <v>3</v>
      </c>
      <c r="BL9" s="206">
        <f t="shared" ref="BL9:BL31" si="8">(E9+O9)-(X9+AH9+AR9)+BB9</f>
        <v>0</v>
      </c>
      <c r="BM9" s="206">
        <f t="shared" ref="BM9:BM31" si="9">(F9+P9)-(Y9+AI9+AS9)+BC9</f>
        <v>2</v>
      </c>
      <c r="BN9" s="206">
        <f t="shared" ref="BN9:BN31" si="10">(G9+Q9)-(Z9+AJ9+AT9)+BD9</f>
        <v>1</v>
      </c>
      <c r="BO9" s="206">
        <f t="shared" ref="BO9:BO31" si="11">(H9+R9)-(AA9+AK9+AU9)+BE9</f>
        <v>0</v>
      </c>
      <c r="BP9" s="206">
        <f t="shared" ref="BP9:BP31" si="12">(I9+S9)-(AB9+AL9+AV9)+BF9</f>
        <v>0</v>
      </c>
      <c r="BQ9" s="206">
        <f t="shared" ref="BQ9:BQ31" si="13">(J9+T9)-(AC9+AM9+AW9)+BG9</f>
        <v>0</v>
      </c>
      <c r="BR9" s="206">
        <f t="shared" ref="BR9:BR31" si="14">(K9+U9)-(AD9+AN9+AX9)+BH9</f>
        <v>0</v>
      </c>
      <c r="BS9" s="206">
        <f t="shared" ref="BS9:BS31" si="15">(L9+V9)-(AE9+AO9+AY9)+BI9</f>
        <v>0</v>
      </c>
      <c r="BT9" s="206">
        <f t="shared" ref="BT9:BT11" si="16">M9-(AF9+AP9+AZ9)+BJ9</f>
        <v>0</v>
      </c>
      <c r="BU9" s="31"/>
      <c r="BV9" s="33">
        <v>3</v>
      </c>
    </row>
    <row r="10" spans="1:74" s="33" customFormat="1" ht="24.75" customHeight="1" x14ac:dyDescent="0.3">
      <c r="A10" s="16">
        <v>3</v>
      </c>
      <c r="B10" s="17" t="s">
        <v>43</v>
      </c>
      <c r="C10" s="18">
        <v>1</v>
      </c>
      <c r="D10" s="199">
        <f t="shared" si="0"/>
        <v>72</v>
      </c>
      <c r="E10" s="207">
        <v>3</v>
      </c>
      <c r="F10" s="208">
        <v>64</v>
      </c>
      <c r="G10" s="208">
        <v>1</v>
      </c>
      <c r="H10" s="208">
        <v>1</v>
      </c>
      <c r="I10" s="208">
        <v>1</v>
      </c>
      <c r="J10" s="208">
        <v>1</v>
      </c>
      <c r="K10" s="166">
        <v>1</v>
      </c>
      <c r="L10" s="166"/>
      <c r="M10" s="166"/>
      <c r="N10" s="199">
        <f t="shared" si="4"/>
        <v>2</v>
      </c>
      <c r="O10" s="207">
        <v>0</v>
      </c>
      <c r="P10" s="208">
        <v>2</v>
      </c>
      <c r="Q10" s="208">
        <v>0</v>
      </c>
      <c r="R10" s="208">
        <v>0</v>
      </c>
      <c r="S10" s="208">
        <v>0</v>
      </c>
      <c r="T10" s="208">
        <v>0</v>
      </c>
      <c r="U10" s="166">
        <v>0</v>
      </c>
      <c r="V10" s="166"/>
      <c r="W10" s="199">
        <f t="shared" si="1"/>
        <v>66</v>
      </c>
      <c r="X10" s="203">
        <v>2</v>
      </c>
      <c r="Y10" s="203">
        <v>59</v>
      </c>
      <c r="Z10" s="204">
        <v>1</v>
      </c>
      <c r="AA10" s="205">
        <v>1</v>
      </c>
      <c r="AB10" s="205">
        <v>1</v>
      </c>
      <c r="AC10" s="205">
        <v>1</v>
      </c>
      <c r="AD10" s="205">
        <v>1</v>
      </c>
      <c r="AE10" s="205"/>
      <c r="AF10" s="205"/>
      <c r="AG10" s="199">
        <f t="shared" si="5"/>
        <v>2</v>
      </c>
      <c r="AH10" s="203"/>
      <c r="AI10" s="203">
        <v>2</v>
      </c>
      <c r="AJ10" s="203"/>
      <c r="AK10" s="205"/>
      <c r="AL10" s="205"/>
      <c r="AM10" s="205"/>
      <c r="AN10" s="205"/>
      <c r="AO10" s="205"/>
      <c r="AP10" s="205"/>
      <c r="AQ10" s="199">
        <f t="shared" si="6"/>
        <v>1</v>
      </c>
      <c r="AR10" s="205"/>
      <c r="AS10" s="205">
        <v>1</v>
      </c>
      <c r="AT10" s="205"/>
      <c r="AU10" s="205"/>
      <c r="AV10" s="205"/>
      <c r="AW10" s="205"/>
      <c r="AX10" s="205"/>
      <c r="AY10" s="205">
        <v>0</v>
      </c>
      <c r="AZ10" s="205">
        <v>0</v>
      </c>
      <c r="BA10" s="199">
        <f t="shared" si="7"/>
        <v>1</v>
      </c>
      <c r="BB10" s="205"/>
      <c r="BC10" s="205">
        <v>1</v>
      </c>
      <c r="BD10" s="205"/>
      <c r="BE10" s="205"/>
      <c r="BF10" s="205"/>
      <c r="BG10" s="205"/>
      <c r="BH10" s="205"/>
      <c r="BI10" s="205">
        <v>0</v>
      </c>
      <c r="BJ10" s="205">
        <v>0</v>
      </c>
      <c r="BK10" s="199">
        <f t="shared" si="2"/>
        <v>6</v>
      </c>
      <c r="BL10" s="206">
        <f t="shared" si="8"/>
        <v>1</v>
      </c>
      <c r="BM10" s="206">
        <f t="shared" si="9"/>
        <v>5</v>
      </c>
      <c r="BN10" s="206">
        <f t="shared" si="10"/>
        <v>0</v>
      </c>
      <c r="BO10" s="206">
        <f t="shared" si="11"/>
        <v>0</v>
      </c>
      <c r="BP10" s="206">
        <f t="shared" si="12"/>
        <v>0</v>
      </c>
      <c r="BQ10" s="206">
        <f t="shared" si="13"/>
        <v>0</v>
      </c>
      <c r="BR10" s="206">
        <f t="shared" si="14"/>
        <v>0</v>
      </c>
      <c r="BS10" s="206">
        <f t="shared" si="15"/>
        <v>0</v>
      </c>
      <c r="BT10" s="206">
        <f t="shared" si="16"/>
        <v>0</v>
      </c>
      <c r="BU10" s="31"/>
      <c r="BV10" s="33">
        <v>5</v>
      </c>
    </row>
    <row r="11" spans="1:74" s="33" customFormat="1" ht="24.75" customHeight="1" x14ac:dyDescent="0.3">
      <c r="A11" s="16">
        <v>4</v>
      </c>
      <c r="B11" s="17" t="s">
        <v>44</v>
      </c>
      <c r="C11" s="18">
        <v>1</v>
      </c>
      <c r="D11" s="199">
        <f t="shared" si="0"/>
        <v>73</v>
      </c>
      <c r="E11" s="207">
        <v>3</v>
      </c>
      <c r="F11" s="208">
        <v>65</v>
      </c>
      <c r="G11" s="208">
        <v>1</v>
      </c>
      <c r="H11" s="208">
        <v>1</v>
      </c>
      <c r="I11" s="208">
        <v>1</v>
      </c>
      <c r="J11" s="208">
        <v>1</v>
      </c>
      <c r="K11" s="166">
        <v>1</v>
      </c>
      <c r="L11" s="166"/>
      <c r="M11" s="166"/>
      <c r="N11" s="199">
        <f t="shared" si="4"/>
        <v>2</v>
      </c>
      <c r="O11" s="207">
        <v>0</v>
      </c>
      <c r="P11" s="208">
        <v>2</v>
      </c>
      <c r="Q11" s="208">
        <v>0</v>
      </c>
      <c r="R11" s="208">
        <v>0</v>
      </c>
      <c r="S11" s="208">
        <v>0</v>
      </c>
      <c r="T11" s="208">
        <v>0</v>
      </c>
      <c r="U11" s="166">
        <v>0</v>
      </c>
      <c r="V11" s="166"/>
      <c r="W11" s="199">
        <f t="shared" si="1"/>
        <v>66</v>
      </c>
      <c r="X11" s="203">
        <v>2</v>
      </c>
      <c r="Y11" s="203">
        <v>59</v>
      </c>
      <c r="Z11" s="209">
        <v>1</v>
      </c>
      <c r="AA11" s="205">
        <v>1</v>
      </c>
      <c r="AB11" s="205">
        <v>1</v>
      </c>
      <c r="AC11" s="205">
        <v>1</v>
      </c>
      <c r="AD11" s="205">
        <v>1</v>
      </c>
      <c r="AE11" s="205"/>
      <c r="AF11" s="205"/>
      <c r="AG11" s="199">
        <f t="shared" si="5"/>
        <v>1</v>
      </c>
      <c r="AH11" s="203"/>
      <c r="AI11" s="203">
        <v>1</v>
      </c>
      <c r="AJ11" s="203"/>
      <c r="AK11" s="205"/>
      <c r="AL11" s="205"/>
      <c r="AM11" s="205"/>
      <c r="AN11" s="205"/>
      <c r="AO11" s="205"/>
      <c r="AP11" s="205"/>
      <c r="AQ11" s="199">
        <f t="shared" si="6"/>
        <v>0</v>
      </c>
      <c r="AR11" s="205"/>
      <c r="AS11" s="205">
        <v>0</v>
      </c>
      <c r="AT11" s="205"/>
      <c r="AU11" s="205"/>
      <c r="AV11" s="205"/>
      <c r="AW11" s="205"/>
      <c r="AX11" s="205"/>
      <c r="AY11" s="205">
        <v>0</v>
      </c>
      <c r="AZ11" s="205">
        <v>0</v>
      </c>
      <c r="BA11" s="199">
        <f t="shared" si="7"/>
        <v>0</v>
      </c>
      <c r="BB11" s="205"/>
      <c r="BC11" s="205">
        <v>0</v>
      </c>
      <c r="BD11" s="205"/>
      <c r="BE11" s="205"/>
      <c r="BF11" s="205"/>
      <c r="BG11" s="205"/>
      <c r="BH11" s="205"/>
      <c r="BI11" s="205">
        <v>0</v>
      </c>
      <c r="BJ11" s="205">
        <v>0</v>
      </c>
      <c r="BK11" s="199">
        <f t="shared" si="2"/>
        <v>8</v>
      </c>
      <c r="BL11" s="206">
        <f t="shared" si="8"/>
        <v>1</v>
      </c>
      <c r="BM11" s="206">
        <f t="shared" si="9"/>
        <v>7</v>
      </c>
      <c r="BN11" s="206">
        <f t="shared" si="10"/>
        <v>0</v>
      </c>
      <c r="BO11" s="206">
        <f t="shared" si="11"/>
        <v>0</v>
      </c>
      <c r="BP11" s="206">
        <f t="shared" si="12"/>
        <v>0</v>
      </c>
      <c r="BQ11" s="206">
        <f t="shared" si="13"/>
        <v>0</v>
      </c>
      <c r="BR11" s="206">
        <f t="shared" si="14"/>
        <v>0</v>
      </c>
      <c r="BS11" s="206">
        <f t="shared" si="15"/>
        <v>0</v>
      </c>
      <c r="BT11" s="206">
        <f t="shared" si="16"/>
        <v>0</v>
      </c>
      <c r="BU11" s="93" t="s">
        <v>150</v>
      </c>
      <c r="BV11" s="33">
        <v>7</v>
      </c>
    </row>
    <row r="12" spans="1:74" s="33" customFormat="1" ht="24.75" customHeight="1" x14ac:dyDescent="0.3">
      <c r="A12" s="16">
        <v>5</v>
      </c>
      <c r="B12" s="17" t="s">
        <v>45</v>
      </c>
      <c r="C12" s="18">
        <v>1</v>
      </c>
      <c r="D12" s="199">
        <f t="shared" si="0"/>
        <v>72</v>
      </c>
      <c r="E12" s="207">
        <v>3</v>
      </c>
      <c r="F12" s="208">
        <v>64</v>
      </c>
      <c r="G12" s="208">
        <v>1</v>
      </c>
      <c r="H12" s="208">
        <v>1</v>
      </c>
      <c r="I12" s="208">
        <v>1</v>
      </c>
      <c r="J12" s="208">
        <v>1</v>
      </c>
      <c r="K12" s="166">
        <v>1</v>
      </c>
      <c r="L12" s="166"/>
      <c r="M12" s="166"/>
      <c r="N12" s="199">
        <f t="shared" si="4"/>
        <v>2</v>
      </c>
      <c r="O12" s="207">
        <v>0</v>
      </c>
      <c r="P12" s="208">
        <v>2</v>
      </c>
      <c r="Q12" s="208">
        <v>0</v>
      </c>
      <c r="R12" s="208">
        <v>0</v>
      </c>
      <c r="S12" s="208">
        <v>0</v>
      </c>
      <c r="T12" s="208">
        <v>0</v>
      </c>
      <c r="U12" s="166">
        <v>0</v>
      </c>
      <c r="V12" s="166"/>
      <c r="W12" s="199">
        <f t="shared" si="1"/>
        <v>61</v>
      </c>
      <c r="X12" s="203">
        <v>3</v>
      </c>
      <c r="Y12" s="203">
        <v>54</v>
      </c>
      <c r="Z12" s="204">
        <v>1</v>
      </c>
      <c r="AA12" s="205">
        <v>1</v>
      </c>
      <c r="AB12" s="205"/>
      <c r="AC12" s="205">
        <v>1</v>
      </c>
      <c r="AD12" s="205">
        <v>1</v>
      </c>
      <c r="AE12" s="205"/>
      <c r="AF12" s="205"/>
      <c r="AG12" s="199">
        <f t="shared" si="5"/>
        <v>3</v>
      </c>
      <c r="AH12" s="203"/>
      <c r="AI12" s="203">
        <v>3</v>
      </c>
      <c r="AJ12" s="203"/>
      <c r="AK12" s="205"/>
      <c r="AL12" s="205"/>
      <c r="AM12" s="205"/>
      <c r="AN12" s="205"/>
      <c r="AO12" s="205"/>
      <c r="AP12" s="205"/>
      <c r="AQ12" s="199">
        <f t="shared" si="6"/>
        <v>2</v>
      </c>
      <c r="AR12" s="205"/>
      <c r="AS12" s="205">
        <v>2</v>
      </c>
      <c r="AT12" s="205"/>
      <c r="AU12" s="205"/>
      <c r="AV12" s="205"/>
      <c r="AW12" s="205"/>
      <c r="AX12" s="205"/>
      <c r="AY12" s="205">
        <v>0</v>
      </c>
      <c r="AZ12" s="205">
        <v>0</v>
      </c>
      <c r="BA12" s="199">
        <f t="shared" si="7"/>
        <v>0</v>
      </c>
      <c r="BB12" s="205"/>
      <c r="BC12" s="205">
        <v>0</v>
      </c>
      <c r="BD12" s="205"/>
      <c r="BE12" s="205"/>
      <c r="BF12" s="205"/>
      <c r="BG12" s="205"/>
      <c r="BH12" s="205"/>
      <c r="BI12" s="205">
        <v>0</v>
      </c>
      <c r="BJ12" s="205">
        <v>0</v>
      </c>
      <c r="BK12" s="199">
        <f t="shared" si="2"/>
        <v>8</v>
      </c>
      <c r="BL12" s="206">
        <f t="shared" si="8"/>
        <v>0</v>
      </c>
      <c r="BM12" s="206">
        <f t="shared" si="9"/>
        <v>7</v>
      </c>
      <c r="BN12" s="206">
        <f t="shared" si="10"/>
        <v>0</v>
      </c>
      <c r="BO12" s="206">
        <f t="shared" si="11"/>
        <v>0</v>
      </c>
      <c r="BP12" s="206">
        <f t="shared" si="12"/>
        <v>1</v>
      </c>
      <c r="BQ12" s="206">
        <f t="shared" si="13"/>
        <v>0</v>
      </c>
      <c r="BR12" s="206">
        <f t="shared" si="14"/>
        <v>0</v>
      </c>
      <c r="BS12" s="206">
        <f t="shared" si="15"/>
        <v>0</v>
      </c>
      <c r="BT12" s="206">
        <f t="shared" ref="BT12:BT31" si="17">M12-(AF12+AP12+AZ12)+BJ12</f>
        <v>0</v>
      </c>
      <c r="BU12" s="31"/>
      <c r="BV12" s="33">
        <v>7</v>
      </c>
    </row>
    <row r="13" spans="1:74" s="33" customFormat="1" ht="24.75" customHeight="1" x14ac:dyDescent="0.3">
      <c r="A13" s="16">
        <v>6</v>
      </c>
      <c r="B13" s="17" t="s">
        <v>46</v>
      </c>
      <c r="C13" s="18">
        <v>1</v>
      </c>
      <c r="D13" s="199">
        <f t="shared" si="0"/>
        <v>55</v>
      </c>
      <c r="E13" s="207">
        <v>3</v>
      </c>
      <c r="F13" s="208">
        <v>47</v>
      </c>
      <c r="G13" s="208">
        <v>1</v>
      </c>
      <c r="H13" s="208">
        <v>1</v>
      </c>
      <c r="I13" s="208">
        <v>1</v>
      </c>
      <c r="J13" s="208">
        <v>1</v>
      </c>
      <c r="K13" s="166">
        <v>1</v>
      </c>
      <c r="L13" s="166"/>
      <c r="M13" s="166"/>
      <c r="N13" s="199">
        <f t="shared" si="4"/>
        <v>1</v>
      </c>
      <c r="O13" s="207">
        <v>0</v>
      </c>
      <c r="P13" s="208">
        <v>1</v>
      </c>
      <c r="Q13" s="208">
        <v>0</v>
      </c>
      <c r="R13" s="208">
        <v>0</v>
      </c>
      <c r="S13" s="208">
        <v>0</v>
      </c>
      <c r="T13" s="208">
        <v>0</v>
      </c>
      <c r="U13" s="166">
        <v>0</v>
      </c>
      <c r="V13" s="166"/>
      <c r="W13" s="199">
        <f t="shared" si="1"/>
        <v>52</v>
      </c>
      <c r="X13" s="203">
        <v>3</v>
      </c>
      <c r="Y13" s="203">
        <v>45</v>
      </c>
      <c r="Z13" s="204"/>
      <c r="AA13" s="205">
        <v>1</v>
      </c>
      <c r="AB13" s="205">
        <v>1</v>
      </c>
      <c r="AC13" s="205">
        <v>1</v>
      </c>
      <c r="AD13" s="205">
        <v>1</v>
      </c>
      <c r="AE13" s="205"/>
      <c r="AF13" s="205"/>
      <c r="AG13" s="199">
        <f t="shared" si="5"/>
        <v>3</v>
      </c>
      <c r="AH13" s="203"/>
      <c r="AI13" s="203">
        <v>3</v>
      </c>
      <c r="AJ13" s="203"/>
      <c r="AK13" s="205"/>
      <c r="AL13" s="205"/>
      <c r="AM13" s="205"/>
      <c r="AN13" s="205"/>
      <c r="AO13" s="205"/>
      <c r="AP13" s="205"/>
      <c r="AQ13" s="199">
        <f t="shared" si="6"/>
        <v>1</v>
      </c>
      <c r="AR13" s="205"/>
      <c r="AS13" s="205">
        <v>1</v>
      </c>
      <c r="AT13" s="205"/>
      <c r="AU13" s="205"/>
      <c r="AV13" s="205"/>
      <c r="AW13" s="205"/>
      <c r="AX13" s="205"/>
      <c r="AY13" s="205">
        <v>0</v>
      </c>
      <c r="AZ13" s="205">
        <v>0</v>
      </c>
      <c r="BA13" s="199">
        <f t="shared" si="7"/>
        <v>5</v>
      </c>
      <c r="BB13" s="205"/>
      <c r="BC13" s="205">
        <v>5</v>
      </c>
      <c r="BD13" s="205"/>
      <c r="BE13" s="205"/>
      <c r="BF13" s="205"/>
      <c r="BG13" s="205"/>
      <c r="BH13" s="205"/>
      <c r="BI13" s="205">
        <v>0</v>
      </c>
      <c r="BJ13" s="205">
        <v>0</v>
      </c>
      <c r="BK13" s="199">
        <f t="shared" si="2"/>
        <v>5</v>
      </c>
      <c r="BL13" s="206">
        <f t="shared" si="8"/>
        <v>0</v>
      </c>
      <c r="BM13" s="206">
        <f t="shared" si="9"/>
        <v>4</v>
      </c>
      <c r="BN13" s="206">
        <f t="shared" si="10"/>
        <v>1</v>
      </c>
      <c r="BO13" s="206">
        <f t="shared" si="11"/>
        <v>0</v>
      </c>
      <c r="BP13" s="206">
        <f t="shared" si="12"/>
        <v>0</v>
      </c>
      <c r="BQ13" s="206">
        <f t="shared" si="13"/>
        <v>0</v>
      </c>
      <c r="BR13" s="206">
        <f t="shared" si="14"/>
        <v>0</v>
      </c>
      <c r="BS13" s="206">
        <f t="shared" si="15"/>
        <v>0</v>
      </c>
      <c r="BT13" s="206">
        <f t="shared" si="17"/>
        <v>0</v>
      </c>
      <c r="BU13" s="31"/>
      <c r="BV13" s="33">
        <v>5</v>
      </c>
    </row>
    <row r="14" spans="1:74" s="33" customFormat="1" ht="24.75" customHeight="1" x14ac:dyDescent="0.3">
      <c r="A14" s="16">
        <v>7</v>
      </c>
      <c r="B14" s="17" t="s">
        <v>47</v>
      </c>
      <c r="C14" s="18">
        <v>1</v>
      </c>
      <c r="D14" s="199">
        <f t="shared" si="0"/>
        <v>79</v>
      </c>
      <c r="E14" s="207">
        <v>3</v>
      </c>
      <c r="F14" s="208">
        <v>71</v>
      </c>
      <c r="G14" s="208">
        <v>1</v>
      </c>
      <c r="H14" s="208">
        <v>1</v>
      </c>
      <c r="I14" s="208">
        <v>1</v>
      </c>
      <c r="J14" s="208">
        <v>1</v>
      </c>
      <c r="K14" s="166">
        <v>1</v>
      </c>
      <c r="L14" s="166"/>
      <c r="M14" s="166"/>
      <c r="N14" s="199">
        <f t="shared" si="4"/>
        <v>3</v>
      </c>
      <c r="O14" s="207">
        <v>0</v>
      </c>
      <c r="P14" s="208">
        <v>3</v>
      </c>
      <c r="Q14" s="208">
        <v>0</v>
      </c>
      <c r="R14" s="208">
        <v>0</v>
      </c>
      <c r="S14" s="208">
        <v>0</v>
      </c>
      <c r="T14" s="208">
        <v>0</v>
      </c>
      <c r="U14" s="166">
        <v>0</v>
      </c>
      <c r="V14" s="166"/>
      <c r="W14" s="199">
        <f t="shared" si="1"/>
        <v>80</v>
      </c>
      <c r="X14" s="203">
        <v>3</v>
      </c>
      <c r="Y14" s="203">
        <v>73</v>
      </c>
      <c r="Z14" s="204"/>
      <c r="AA14" s="205">
        <v>1</v>
      </c>
      <c r="AB14" s="205">
        <v>1</v>
      </c>
      <c r="AC14" s="205">
        <v>1</v>
      </c>
      <c r="AD14" s="205">
        <v>1</v>
      </c>
      <c r="AE14" s="205"/>
      <c r="AF14" s="205"/>
      <c r="AG14" s="199">
        <f t="shared" si="5"/>
        <v>3</v>
      </c>
      <c r="AH14" s="203"/>
      <c r="AI14" s="203">
        <v>3</v>
      </c>
      <c r="AJ14" s="203"/>
      <c r="AK14" s="205"/>
      <c r="AL14" s="205"/>
      <c r="AM14" s="205"/>
      <c r="AN14" s="205"/>
      <c r="AO14" s="205"/>
      <c r="AP14" s="205"/>
      <c r="AQ14" s="199">
        <f t="shared" si="6"/>
        <v>0</v>
      </c>
      <c r="AR14" s="205"/>
      <c r="AS14" s="205">
        <v>0</v>
      </c>
      <c r="AT14" s="205"/>
      <c r="AU14" s="205"/>
      <c r="AV14" s="205"/>
      <c r="AW14" s="205"/>
      <c r="AX14" s="205"/>
      <c r="AY14" s="205">
        <v>0</v>
      </c>
      <c r="AZ14" s="205">
        <v>0</v>
      </c>
      <c r="BA14" s="199">
        <f t="shared" si="7"/>
        <v>1</v>
      </c>
      <c r="BB14" s="205"/>
      <c r="BC14" s="205">
        <v>1</v>
      </c>
      <c r="BD14" s="205"/>
      <c r="BE14" s="205"/>
      <c r="BF14" s="205"/>
      <c r="BG14" s="205"/>
      <c r="BH14" s="205"/>
      <c r="BI14" s="205">
        <v>0</v>
      </c>
      <c r="BJ14" s="205">
        <v>0</v>
      </c>
      <c r="BK14" s="199">
        <f t="shared" si="2"/>
        <v>0</v>
      </c>
      <c r="BL14" s="206">
        <f t="shared" si="8"/>
        <v>0</v>
      </c>
      <c r="BM14" s="206">
        <f t="shared" si="9"/>
        <v>-1</v>
      </c>
      <c r="BN14" s="206">
        <f t="shared" si="10"/>
        <v>1</v>
      </c>
      <c r="BO14" s="206">
        <f t="shared" si="11"/>
        <v>0</v>
      </c>
      <c r="BP14" s="206">
        <f t="shared" si="12"/>
        <v>0</v>
      </c>
      <c r="BQ14" s="206">
        <f t="shared" si="13"/>
        <v>0</v>
      </c>
      <c r="BR14" s="206">
        <f t="shared" si="14"/>
        <v>0</v>
      </c>
      <c r="BS14" s="206">
        <f t="shared" si="15"/>
        <v>0</v>
      </c>
      <c r="BT14" s="206">
        <f t="shared" si="17"/>
        <v>0</v>
      </c>
      <c r="BU14" s="31"/>
      <c r="BV14" s="33">
        <v>0</v>
      </c>
    </row>
    <row r="15" spans="1:74" s="33" customFormat="1" ht="24.75" customHeight="1" x14ac:dyDescent="0.3">
      <c r="A15" s="16">
        <v>8</v>
      </c>
      <c r="B15" s="46" t="s">
        <v>48</v>
      </c>
      <c r="C15" s="18">
        <v>1</v>
      </c>
      <c r="D15" s="199">
        <f t="shared" si="0"/>
        <v>91</v>
      </c>
      <c r="E15" s="207">
        <v>3</v>
      </c>
      <c r="F15" s="208">
        <v>83</v>
      </c>
      <c r="G15" s="208">
        <v>1</v>
      </c>
      <c r="H15" s="208">
        <v>1</v>
      </c>
      <c r="I15" s="208">
        <v>1</v>
      </c>
      <c r="J15" s="208">
        <v>1</v>
      </c>
      <c r="K15" s="166">
        <v>1</v>
      </c>
      <c r="L15" s="166"/>
      <c r="M15" s="166"/>
      <c r="N15" s="199">
        <f t="shared" si="4"/>
        <v>1</v>
      </c>
      <c r="O15" s="207">
        <v>0</v>
      </c>
      <c r="P15" s="208">
        <v>1</v>
      </c>
      <c r="Q15" s="208">
        <v>0</v>
      </c>
      <c r="R15" s="208">
        <v>0</v>
      </c>
      <c r="S15" s="208">
        <v>0</v>
      </c>
      <c r="T15" s="208">
        <v>0</v>
      </c>
      <c r="U15" s="166">
        <v>0</v>
      </c>
      <c r="V15" s="166"/>
      <c r="W15" s="199">
        <f t="shared" si="1"/>
        <v>91</v>
      </c>
      <c r="X15" s="203">
        <v>3</v>
      </c>
      <c r="Y15" s="203">
        <v>83</v>
      </c>
      <c r="Z15" s="204">
        <v>1</v>
      </c>
      <c r="AA15" s="205">
        <v>1</v>
      </c>
      <c r="AB15" s="205">
        <v>1</v>
      </c>
      <c r="AC15" s="205">
        <v>1</v>
      </c>
      <c r="AD15" s="205">
        <v>1</v>
      </c>
      <c r="AE15" s="205"/>
      <c r="AF15" s="205"/>
      <c r="AG15" s="199">
        <f t="shared" si="5"/>
        <v>2</v>
      </c>
      <c r="AH15" s="203"/>
      <c r="AI15" s="203">
        <v>2</v>
      </c>
      <c r="AJ15" s="203"/>
      <c r="AK15" s="205"/>
      <c r="AL15" s="205"/>
      <c r="AM15" s="205"/>
      <c r="AN15" s="205"/>
      <c r="AO15" s="205"/>
      <c r="AP15" s="205"/>
      <c r="AQ15" s="199">
        <f t="shared" si="6"/>
        <v>1</v>
      </c>
      <c r="AR15" s="205"/>
      <c r="AS15" s="205">
        <v>1</v>
      </c>
      <c r="AT15" s="205"/>
      <c r="AU15" s="205"/>
      <c r="AV15" s="205"/>
      <c r="AW15" s="205"/>
      <c r="AX15" s="205"/>
      <c r="AY15" s="205">
        <v>0</v>
      </c>
      <c r="AZ15" s="205">
        <v>0</v>
      </c>
      <c r="BA15" s="199">
        <f t="shared" si="7"/>
        <v>6</v>
      </c>
      <c r="BB15" s="205"/>
      <c r="BC15" s="205">
        <v>6</v>
      </c>
      <c r="BD15" s="205"/>
      <c r="BE15" s="205"/>
      <c r="BF15" s="205"/>
      <c r="BG15" s="205"/>
      <c r="BH15" s="205"/>
      <c r="BI15" s="205">
        <v>0</v>
      </c>
      <c r="BJ15" s="205">
        <v>0</v>
      </c>
      <c r="BK15" s="199">
        <f t="shared" si="2"/>
        <v>4</v>
      </c>
      <c r="BL15" s="206">
        <f t="shared" si="8"/>
        <v>0</v>
      </c>
      <c r="BM15" s="206">
        <f t="shared" si="9"/>
        <v>4</v>
      </c>
      <c r="BN15" s="206">
        <f t="shared" si="10"/>
        <v>0</v>
      </c>
      <c r="BO15" s="206">
        <f t="shared" si="11"/>
        <v>0</v>
      </c>
      <c r="BP15" s="206">
        <f t="shared" si="12"/>
        <v>0</v>
      </c>
      <c r="BQ15" s="206">
        <f t="shared" si="13"/>
        <v>0</v>
      </c>
      <c r="BR15" s="206">
        <f t="shared" si="14"/>
        <v>0</v>
      </c>
      <c r="BS15" s="206">
        <f t="shared" si="15"/>
        <v>0</v>
      </c>
      <c r="BT15" s="206">
        <f t="shared" si="17"/>
        <v>0</v>
      </c>
      <c r="BU15" s="31"/>
      <c r="BV15" s="33">
        <v>4</v>
      </c>
    </row>
    <row r="16" spans="1:74" s="33" customFormat="1" ht="24.75" customHeight="1" x14ac:dyDescent="0.3">
      <c r="A16" s="16">
        <v>9</v>
      </c>
      <c r="B16" s="17" t="s">
        <v>49</v>
      </c>
      <c r="C16" s="18">
        <v>1</v>
      </c>
      <c r="D16" s="199">
        <f t="shared" si="0"/>
        <v>52</v>
      </c>
      <c r="E16" s="207">
        <v>3</v>
      </c>
      <c r="F16" s="208">
        <v>44</v>
      </c>
      <c r="G16" s="208">
        <v>1</v>
      </c>
      <c r="H16" s="208">
        <v>1</v>
      </c>
      <c r="I16" s="208">
        <v>1</v>
      </c>
      <c r="J16" s="208">
        <v>1</v>
      </c>
      <c r="K16" s="166">
        <v>1</v>
      </c>
      <c r="L16" s="166"/>
      <c r="M16" s="166"/>
      <c r="N16" s="199">
        <f t="shared" si="4"/>
        <v>2</v>
      </c>
      <c r="O16" s="207">
        <v>0</v>
      </c>
      <c r="P16" s="208">
        <v>2</v>
      </c>
      <c r="Q16" s="208">
        <v>0</v>
      </c>
      <c r="R16" s="208">
        <v>0</v>
      </c>
      <c r="S16" s="208">
        <v>0</v>
      </c>
      <c r="T16" s="208">
        <v>0</v>
      </c>
      <c r="U16" s="166">
        <v>0</v>
      </c>
      <c r="V16" s="166"/>
      <c r="W16" s="199">
        <f t="shared" si="1"/>
        <v>46</v>
      </c>
      <c r="X16" s="203">
        <v>2</v>
      </c>
      <c r="Y16" s="203">
        <v>40</v>
      </c>
      <c r="Z16" s="204"/>
      <c r="AA16" s="205">
        <v>1</v>
      </c>
      <c r="AB16" s="205">
        <v>1</v>
      </c>
      <c r="AC16" s="205">
        <v>1</v>
      </c>
      <c r="AD16" s="205">
        <v>1</v>
      </c>
      <c r="AE16" s="205"/>
      <c r="AF16" s="205"/>
      <c r="AG16" s="199">
        <f t="shared" si="5"/>
        <v>0</v>
      </c>
      <c r="AH16" s="203"/>
      <c r="AI16" s="203">
        <v>0</v>
      </c>
      <c r="AJ16" s="203"/>
      <c r="AK16" s="205"/>
      <c r="AL16" s="205"/>
      <c r="AM16" s="205"/>
      <c r="AN16" s="205"/>
      <c r="AO16" s="205"/>
      <c r="AP16" s="205"/>
      <c r="AQ16" s="199">
        <f t="shared" si="6"/>
        <v>1</v>
      </c>
      <c r="AR16" s="205"/>
      <c r="AS16" s="205">
        <v>1</v>
      </c>
      <c r="AT16" s="205"/>
      <c r="AU16" s="205"/>
      <c r="AV16" s="205"/>
      <c r="AW16" s="205"/>
      <c r="AX16" s="205"/>
      <c r="AY16" s="205">
        <v>0</v>
      </c>
      <c r="AZ16" s="205">
        <v>0</v>
      </c>
      <c r="BA16" s="199">
        <f t="shared" si="7"/>
        <v>1</v>
      </c>
      <c r="BB16" s="205"/>
      <c r="BC16" s="205">
        <v>1</v>
      </c>
      <c r="BD16" s="205"/>
      <c r="BE16" s="205"/>
      <c r="BF16" s="205"/>
      <c r="BG16" s="205"/>
      <c r="BH16" s="205"/>
      <c r="BI16" s="205">
        <v>0</v>
      </c>
      <c r="BJ16" s="205">
        <v>0</v>
      </c>
      <c r="BK16" s="199">
        <f t="shared" si="2"/>
        <v>8</v>
      </c>
      <c r="BL16" s="206">
        <f t="shared" si="8"/>
        <v>1</v>
      </c>
      <c r="BM16" s="206">
        <f t="shared" si="9"/>
        <v>6</v>
      </c>
      <c r="BN16" s="206">
        <f t="shared" si="10"/>
        <v>1</v>
      </c>
      <c r="BO16" s="206">
        <f t="shared" si="11"/>
        <v>0</v>
      </c>
      <c r="BP16" s="206">
        <f t="shared" si="12"/>
        <v>0</v>
      </c>
      <c r="BQ16" s="206">
        <f t="shared" si="13"/>
        <v>0</v>
      </c>
      <c r="BR16" s="206">
        <f t="shared" si="14"/>
        <v>0</v>
      </c>
      <c r="BS16" s="206">
        <f t="shared" si="15"/>
        <v>0</v>
      </c>
      <c r="BT16" s="206">
        <f t="shared" si="17"/>
        <v>0</v>
      </c>
      <c r="BU16" s="31"/>
      <c r="BV16" s="33">
        <v>7</v>
      </c>
    </row>
    <row r="17" spans="1:74" s="33" customFormat="1" ht="24.75" customHeight="1" x14ac:dyDescent="0.3">
      <c r="A17" s="16">
        <v>10</v>
      </c>
      <c r="B17" s="17" t="s">
        <v>50</v>
      </c>
      <c r="C17" s="18">
        <v>1</v>
      </c>
      <c r="D17" s="199">
        <f t="shared" si="0"/>
        <v>66</v>
      </c>
      <c r="E17" s="207">
        <v>3</v>
      </c>
      <c r="F17" s="208">
        <v>57</v>
      </c>
      <c r="G17" s="208">
        <v>1</v>
      </c>
      <c r="H17" s="208">
        <v>1</v>
      </c>
      <c r="I17" s="208">
        <v>1</v>
      </c>
      <c r="J17" s="208">
        <v>1</v>
      </c>
      <c r="K17" s="166">
        <v>1</v>
      </c>
      <c r="L17" s="166">
        <v>1</v>
      </c>
      <c r="M17" s="166"/>
      <c r="N17" s="199">
        <f t="shared" si="4"/>
        <v>1</v>
      </c>
      <c r="O17" s="207">
        <v>0</v>
      </c>
      <c r="P17" s="208">
        <v>1</v>
      </c>
      <c r="Q17" s="208">
        <v>0</v>
      </c>
      <c r="R17" s="208">
        <v>0</v>
      </c>
      <c r="S17" s="208">
        <v>0</v>
      </c>
      <c r="T17" s="208">
        <v>0</v>
      </c>
      <c r="U17" s="166">
        <v>0</v>
      </c>
      <c r="V17" s="166"/>
      <c r="W17" s="199">
        <f t="shared" si="1"/>
        <v>58</v>
      </c>
      <c r="X17" s="203">
        <v>1</v>
      </c>
      <c r="Y17" s="203">
        <v>51</v>
      </c>
      <c r="Z17" s="204">
        <v>1</v>
      </c>
      <c r="AA17" s="205">
        <v>1</v>
      </c>
      <c r="AB17" s="205">
        <v>1</v>
      </c>
      <c r="AC17" s="205">
        <v>1</v>
      </c>
      <c r="AD17" s="205">
        <v>1</v>
      </c>
      <c r="AE17" s="205">
        <v>1</v>
      </c>
      <c r="AF17" s="205"/>
      <c r="AG17" s="199">
        <f t="shared" si="5"/>
        <v>0</v>
      </c>
      <c r="AH17" s="203"/>
      <c r="AI17" s="203">
        <v>0</v>
      </c>
      <c r="AJ17" s="203"/>
      <c r="AK17" s="205"/>
      <c r="AL17" s="205"/>
      <c r="AM17" s="205"/>
      <c r="AN17" s="205"/>
      <c r="AO17" s="205"/>
      <c r="AP17" s="205"/>
      <c r="AQ17" s="199">
        <f t="shared" si="6"/>
        <v>1</v>
      </c>
      <c r="AR17" s="205"/>
      <c r="AS17" s="205">
        <v>1</v>
      </c>
      <c r="AT17" s="205"/>
      <c r="AU17" s="205"/>
      <c r="AV17" s="205"/>
      <c r="AW17" s="205"/>
      <c r="AX17" s="205"/>
      <c r="AY17" s="205">
        <v>0</v>
      </c>
      <c r="AZ17" s="205">
        <v>0</v>
      </c>
      <c r="BA17" s="199">
        <f t="shared" si="7"/>
        <v>3</v>
      </c>
      <c r="BB17" s="205"/>
      <c r="BC17" s="205">
        <v>3</v>
      </c>
      <c r="BD17" s="205"/>
      <c r="BE17" s="205"/>
      <c r="BF17" s="205"/>
      <c r="BG17" s="205">
        <v>1</v>
      </c>
      <c r="BH17" s="205"/>
      <c r="BI17" s="205">
        <v>0</v>
      </c>
      <c r="BJ17" s="205">
        <v>0</v>
      </c>
      <c r="BK17" s="199">
        <f t="shared" si="2"/>
        <v>12</v>
      </c>
      <c r="BL17" s="206">
        <f t="shared" si="8"/>
        <v>2</v>
      </c>
      <c r="BM17" s="206">
        <f t="shared" si="9"/>
        <v>9</v>
      </c>
      <c r="BN17" s="206">
        <f t="shared" si="10"/>
        <v>0</v>
      </c>
      <c r="BO17" s="206">
        <f t="shared" si="11"/>
        <v>0</v>
      </c>
      <c r="BP17" s="206">
        <f t="shared" si="12"/>
        <v>0</v>
      </c>
      <c r="BQ17" s="206">
        <f t="shared" si="13"/>
        <v>1</v>
      </c>
      <c r="BR17" s="206">
        <f t="shared" si="14"/>
        <v>0</v>
      </c>
      <c r="BS17" s="206">
        <f t="shared" si="15"/>
        <v>0</v>
      </c>
      <c r="BT17" s="206">
        <f t="shared" si="17"/>
        <v>0</v>
      </c>
      <c r="BU17" s="31"/>
      <c r="BV17" s="33">
        <v>9</v>
      </c>
    </row>
    <row r="18" spans="1:74" s="68" customFormat="1" ht="24.75" customHeight="1" x14ac:dyDescent="0.3">
      <c r="A18" s="45">
        <v>11</v>
      </c>
      <c r="B18" s="46" t="s">
        <v>98</v>
      </c>
      <c r="C18" s="47">
        <v>1</v>
      </c>
      <c r="D18" s="199">
        <f t="shared" si="0"/>
        <v>54</v>
      </c>
      <c r="E18" s="207">
        <v>3</v>
      </c>
      <c r="F18" s="208">
        <v>46</v>
      </c>
      <c r="G18" s="208">
        <v>1</v>
      </c>
      <c r="H18" s="208">
        <v>1</v>
      </c>
      <c r="I18" s="208">
        <v>1</v>
      </c>
      <c r="J18" s="208">
        <v>1</v>
      </c>
      <c r="K18" s="166">
        <v>1</v>
      </c>
      <c r="L18" s="166"/>
      <c r="M18" s="166"/>
      <c r="N18" s="199">
        <f t="shared" si="4"/>
        <v>1</v>
      </c>
      <c r="O18" s="207">
        <v>0</v>
      </c>
      <c r="P18" s="208">
        <v>1</v>
      </c>
      <c r="Q18" s="208">
        <v>0</v>
      </c>
      <c r="R18" s="208">
        <v>0</v>
      </c>
      <c r="S18" s="208">
        <v>0</v>
      </c>
      <c r="T18" s="208">
        <v>0</v>
      </c>
      <c r="U18" s="166">
        <v>0</v>
      </c>
      <c r="V18" s="166"/>
      <c r="W18" s="199">
        <f t="shared" si="1"/>
        <v>53</v>
      </c>
      <c r="X18" s="186">
        <v>2</v>
      </c>
      <c r="Y18" s="203">
        <v>46</v>
      </c>
      <c r="Z18" s="204">
        <v>1</v>
      </c>
      <c r="AA18" s="210">
        <v>1</v>
      </c>
      <c r="AB18" s="210">
        <v>1</v>
      </c>
      <c r="AC18" s="210">
        <v>1</v>
      </c>
      <c r="AD18" s="210">
        <v>1</v>
      </c>
      <c r="AE18" s="210"/>
      <c r="AF18" s="210"/>
      <c r="AG18" s="199">
        <f t="shared" si="5"/>
        <v>0</v>
      </c>
      <c r="AH18" s="186"/>
      <c r="AI18" s="186">
        <v>0</v>
      </c>
      <c r="AJ18" s="186"/>
      <c r="AK18" s="210"/>
      <c r="AL18" s="210"/>
      <c r="AM18" s="210"/>
      <c r="AN18" s="210"/>
      <c r="AO18" s="210"/>
      <c r="AP18" s="210"/>
      <c r="AQ18" s="199">
        <f t="shared" si="6"/>
        <v>0</v>
      </c>
      <c r="AR18" s="205"/>
      <c r="AS18" s="205">
        <v>0</v>
      </c>
      <c r="AT18" s="205"/>
      <c r="AU18" s="205"/>
      <c r="AV18" s="205"/>
      <c r="AW18" s="205"/>
      <c r="AX18" s="205"/>
      <c r="AY18" s="205">
        <v>0</v>
      </c>
      <c r="AZ18" s="205">
        <v>0</v>
      </c>
      <c r="BA18" s="199">
        <f t="shared" si="7"/>
        <v>2</v>
      </c>
      <c r="BB18" s="205"/>
      <c r="BC18" s="205">
        <v>2</v>
      </c>
      <c r="BD18" s="205"/>
      <c r="BE18" s="205"/>
      <c r="BF18" s="205"/>
      <c r="BG18" s="205"/>
      <c r="BH18" s="205"/>
      <c r="BI18" s="205">
        <v>0</v>
      </c>
      <c r="BJ18" s="205">
        <v>0</v>
      </c>
      <c r="BK18" s="199">
        <f t="shared" si="2"/>
        <v>4</v>
      </c>
      <c r="BL18" s="206">
        <f t="shared" si="8"/>
        <v>1</v>
      </c>
      <c r="BM18" s="206">
        <f t="shared" si="9"/>
        <v>3</v>
      </c>
      <c r="BN18" s="206">
        <f t="shared" si="10"/>
        <v>0</v>
      </c>
      <c r="BO18" s="206">
        <f t="shared" si="11"/>
        <v>0</v>
      </c>
      <c r="BP18" s="206">
        <f t="shared" si="12"/>
        <v>0</v>
      </c>
      <c r="BQ18" s="206">
        <f t="shared" si="13"/>
        <v>0</v>
      </c>
      <c r="BR18" s="206">
        <f t="shared" si="14"/>
        <v>0</v>
      </c>
      <c r="BS18" s="206">
        <f t="shared" si="15"/>
        <v>0</v>
      </c>
      <c r="BT18" s="206">
        <f t="shared" si="17"/>
        <v>0</v>
      </c>
      <c r="BU18" s="32"/>
      <c r="BV18" s="68">
        <v>3</v>
      </c>
    </row>
    <row r="19" spans="1:74" s="33" customFormat="1" ht="24.75" customHeight="1" x14ac:dyDescent="0.3">
      <c r="A19" s="16">
        <v>12</v>
      </c>
      <c r="B19" s="17" t="s">
        <v>51</v>
      </c>
      <c r="C19" s="18">
        <v>1</v>
      </c>
      <c r="D19" s="199">
        <f t="shared" si="0"/>
        <v>50</v>
      </c>
      <c r="E19" s="207">
        <v>3</v>
      </c>
      <c r="F19" s="208">
        <v>42</v>
      </c>
      <c r="G19" s="208">
        <v>1</v>
      </c>
      <c r="H19" s="208">
        <v>1</v>
      </c>
      <c r="I19" s="208">
        <v>1</v>
      </c>
      <c r="J19" s="208">
        <v>1</v>
      </c>
      <c r="K19" s="211">
        <v>1</v>
      </c>
      <c r="L19" s="211"/>
      <c r="M19" s="211"/>
      <c r="N19" s="199">
        <f t="shared" si="4"/>
        <v>1</v>
      </c>
      <c r="O19" s="207">
        <v>0</v>
      </c>
      <c r="P19" s="208">
        <v>1</v>
      </c>
      <c r="Q19" s="208">
        <v>0</v>
      </c>
      <c r="R19" s="208">
        <v>0</v>
      </c>
      <c r="S19" s="208">
        <v>0</v>
      </c>
      <c r="T19" s="208">
        <v>0</v>
      </c>
      <c r="U19" s="211">
        <v>0</v>
      </c>
      <c r="V19" s="211"/>
      <c r="W19" s="199">
        <f t="shared" si="1"/>
        <v>48</v>
      </c>
      <c r="X19" s="203">
        <v>3</v>
      </c>
      <c r="Y19" s="203">
        <v>40</v>
      </c>
      <c r="Z19" s="204">
        <v>1</v>
      </c>
      <c r="AA19" s="205">
        <v>1</v>
      </c>
      <c r="AB19" s="205">
        <v>1</v>
      </c>
      <c r="AC19" s="205">
        <v>1</v>
      </c>
      <c r="AD19" s="205">
        <v>1</v>
      </c>
      <c r="AE19" s="205"/>
      <c r="AF19" s="205"/>
      <c r="AG19" s="199">
        <f t="shared" si="5"/>
        <v>0</v>
      </c>
      <c r="AH19" s="203"/>
      <c r="AI19" s="203">
        <v>0</v>
      </c>
      <c r="AJ19" s="203"/>
      <c r="AK19" s="205"/>
      <c r="AL19" s="205"/>
      <c r="AM19" s="205"/>
      <c r="AN19" s="205"/>
      <c r="AO19" s="205"/>
      <c r="AP19" s="205"/>
      <c r="AQ19" s="199">
        <f t="shared" si="6"/>
        <v>0</v>
      </c>
      <c r="AR19" s="205"/>
      <c r="AS19" s="205">
        <v>0</v>
      </c>
      <c r="AT19" s="205"/>
      <c r="AU19" s="205"/>
      <c r="AV19" s="205"/>
      <c r="AW19" s="205"/>
      <c r="AX19" s="205"/>
      <c r="AY19" s="205">
        <v>0</v>
      </c>
      <c r="AZ19" s="205">
        <v>0</v>
      </c>
      <c r="BA19" s="199">
        <f t="shared" si="7"/>
        <v>0</v>
      </c>
      <c r="BB19" s="205"/>
      <c r="BC19" s="205">
        <v>0</v>
      </c>
      <c r="BD19" s="205"/>
      <c r="BE19" s="205"/>
      <c r="BF19" s="205"/>
      <c r="BG19" s="205"/>
      <c r="BH19" s="205"/>
      <c r="BI19" s="205">
        <v>0</v>
      </c>
      <c r="BJ19" s="205">
        <v>0</v>
      </c>
      <c r="BK19" s="199">
        <f t="shared" si="2"/>
        <v>3</v>
      </c>
      <c r="BL19" s="206">
        <f t="shared" si="8"/>
        <v>0</v>
      </c>
      <c r="BM19" s="206">
        <f t="shared" si="9"/>
        <v>3</v>
      </c>
      <c r="BN19" s="206">
        <f t="shared" si="10"/>
        <v>0</v>
      </c>
      <c r="BO19" s="206">
        <f t="shared" si="11"/>
        <v>0</v>
      </c>
      <c r="BP19" s="206">
        <f t="shared" si="12"/>
        <v>0</v>
      </c>
      <c r="BQ19" s="206">
        <f t="shared" si="13"/>
        <v>0</v>
      </c>
      <c r="BR19" s="206">
        <f t="shared" si="14"/>
        <v>0</v>
      </c>
      <c r="BS19" s="206">
        <f t="shared" si="15"/>
        <v>0</v>
      </c>
      <c r="BT19" s="206">
        <f t="shared" si="17"/>
        <v>0</v>
      </c>
      <c r="BU19" s="31"/>
      <c r="BV19" s="33">
        <v>3</v>
      </c>
    </row>
    <row r="20" spans="1:74" s="33" customFormat="1" ht="24.75" customHeight="1" x14ac:dyDescent="0.3">
      <c r="A20" s="16">
        <v>13</v>
      </c>
      <c r="B20" s="17" t="s">
        <v>52</v>
      </c>
      <c r="C20" s="18">
        <v>1</v>
      </c>
      <c r="D20" s="199">
        <f t="shared" si="0"/>
        <v>45</v>
      </c>
      <c r="E20" s="207">
        <v>2</v>
      </c>
      <c r="F20" s="208">
        <v>38</v>
      </c>
      <c r="G20" s="208">
        <v>1</v>
      </c>
      <c r="H20" s="208">
        <v>1</v>
      </c>
      <c r="I20" s="208">
        <v>1</v>
      </c>
      <c r="J20" s="208">
        <v>1</v>
      </c>
      <c r="K20" s="212">
        <v>1</v>
      </c>
      <c r="L20" s="212"/>
      <c r="M20" s="212"/>
      <c r="N20" s="199">
        <f t="shared" si="4"/>
        <v>1</v>
      </c>
      <c r="O20" s="207">
        <v>1</v>
      </c>
      <c r="P20" s="208">
        <v>0</v>
      </c>
      <c r="Q20" s="208">
        <v>0</v>
      </c>
      <c r="R20" s="208">
        <v>0</v>
      </c>
      <c r="S20" s="208">
        <v>0</v>
      </c>
      <c r="T20" s="208">
        <v>0</v>
      </c>
      <c r="U20" s="212">
        <v>0</v>
      </c>
      <c r="V20" s="212"/>
      <c r="W20" s="199">
        <f t="shared" si="1"/>
        <v>44</v>
      </c>
      <c r="X20" s="203">
        <v>3</v>
      </c>
      <c r="Y20" s="203">
        <v>36</v>
      </c>
      <c r="Z20" s="204">
        <v>1</v>
      </c>
      <c r="AA20" s="205">
        <v>1</v>
      </c>
      <c r="AB20" s="205">
        <v>1</v>
      </c>
      <c r="AC20" s="205">
        <v>1</v>
      </c>
      <c r="AD20" s="205">
        <v>1</v>
      </c>
      <c r="AE20" s="205"/>
      <c r="AF20" s="205"/>
      <c r="AG20" s="199">
        <f t="shared" si="5"/>
        <v>0</v>
      </c>
      <c r="AH20" s="203"/>
      <c r="AI20" s="203">
        <v>0</v>
      </c>
      <c r="AJ20" s="203"/>
      <c r="AK20" s="205"/>
      <c r="AL20" s="205"/>
      <c r="AM20" s="205"/>
      <c r="AN20" s="205"/>
      <c r="AO20" s="205"/>
      <c r="AP20" s="205"/>
      <c r="AQ20" s="199">
        <f t="shared" si="6"/>
        <v>2</v>
      </c>
      <c r="AR20" s="205"/>
      <c r="AS20" s="205">
        <v>2</v>
      </c>
      <c r="AT20" s="205"/>
      <c r="AU20" s="205"/>
      <c r="AV20" s="205"/>
      <c r="AW20" s="205"/>
      <c r="AX20" s="205"/>
      <c r="AY20" s="205">
        <v>0</v>
      </c>
      <c r="AZ20" s="205">
        <v>0</v>
      </c>
      <c r="BA20" s="199">
        <f t="shared" si="7"/>
        <v>0</v>
      </c>
      <c r="BB20" s="205"/>
      <c r="BC20" s="205">
        <v>0</v>
      </c>
      <c r="BD20" s="205"/>
      <c r="BE20" s="205"/>
      <c r="BF20" s="205"/>
      <c r="BG20" s="205"/>
      <c r="BH20" s="205"/>
      <c r="BI20" s="205">
        <v>0</v>
      </c>
      <c r="BJ20" s="205">
        <v>0</v>
      </c>
      <c r="BK20" s="199">
        <f t="shared" si="2"/>
        <v>0</v>
      </c>
      <c r="BL20" s="206">
        <f t="shared" si="8"/>
        <v>0</v>
      </c>
      <c r="BM20" s="206">
        <f t="shared" si="9"/>
        <v>0</v>
      </c>
      <c r="BN20" s="206">
        <f t="shared" si="10"/>
        <v>0</v>
      </c>
      <c r="BO20" s="206">
        <f t="shared" si="11"/>
        <v>0</v>
      </c>
      <c r="BP20" s="206">
        <f t="shared" si="12"/>
        <v>0</v>
      </c>
      <c r="BQ20" s="206">
        <f t="shared" si="13"/>
        <v>0</v>
      </c>
      <c r="BR20" s="206">
        <f t="shared" si="14"/>
        <v>0</v>
      </c>
      <c r="BS20" s="206">
        <f t="shared" si="15"/>
        <v>0</v>
      </c>
      <c r="BT20" s="206">
        <f t="shared" si="17"/>
        <v>0</v>
      </c>
      <c r="BU20" s="31"/>
      <c r="BV20" s="33">
        <v>0</v>
      </c>
    </row>
    <row r="21" spans="1:74" s="33" customFormat="1" ht="24.75" customHeight="1" x14ac:dyDescent="0.3">
      <c r="A21" s="16">
        <v>14</v>
      </c>
      <c r="B21" s="17" t="s">
        <v>53</v>
      </c>
      <c r="C21" s="18">
        <v>1</v>
      </c>
      <c r="D21" s="199">
        <f t="shared" si="0"/>
        <v>48</v>
      </c>
      <c r="E21" s="207">
        <v>3</v>
      </c>
      <c r="F21" s="208">
        <v>40</v>
      </c>
      <c r="G21" s="208">
        <v>1</v>
      </c>
      <c r="H21" s="208">
        <v>1</v>
      </c>
      <c r="I21" s="208">
        <v>1</v>
      </c>
      <c r="J21" s="208">
        <v>1</v>
      </c>
      <c r="K21" s="212">
        <v>1</v>
      </c>
      <c r="L21" s="212"/>
      <c r="M21" s="212"/>
      <c r="N21" s="199">
        <f t="shared" si="4"/>
        <v>2</v>
      </c>
      <c r="O21" s="207">
        <v>0</v>
      </c>
      <c r="P21" s="208">
        <v>2</v>
      </c>
      <c r="Q21" s="208">
        <v>0</v>
      </c>
      <c r="R21" s="208">
        <v>0</v>
      </c>
      <c r="S21" s="208">
        <v>0</v>
      </c>
      <c r="T21" s="208">
        <v>0</v>
      </c>
      <c r="U21" s="212">
        <v>0</v>
      </c>
      <c r="V21" s="212"/>
      <c r="W21" s="199">
        <f t="shared" si="1"/>
        <v>41</v>
      </c>
      <c r="X21" s="203">
        <v>1</v>
      </c>
      <c r="Y21" s="203">
        <v>36</v>
      </c>
      <c r="Z21" s="204">
        <v>1</v>
      </c>
      <c r="AA21" s="205">
        <v>1</v>
      </c>
      <c r="AB21" s="205"/>
      <c r="AC21" s="205">
        <v>1</v>
      </c>
      <c r="AD21" s="205">
        <v>1</v>
      </c>
      <c r="AE21" s="205"/>
      <c r="AF21" s="205"/>
      <c r="AG21" s="199">
        <f t="shared" si="5"/>
        <v>1</v>
      </c>
      <c r="AH21" s="203"/>
      <c r="AI21" s="203">
        <v>1</v>
      </c>
      <c r="AJ21" s="203"/>
      <c r="AK21" s="205"/>
      <c r="AL21" s="205"/>
      <c r="AM21" s="205"/>
      <c r="AN21" s="205"/>
      <c r="AO21" s="205"/>
      <c r="AP21" s="205"/>
      <c r="AQ21" s="199">
        <f t="shared" si="6"/>
        <v>1</v>
      </c>
      <c r="AR21" s="205"/>
      <c r="AS21" s="205">
        <v>1</v>
      </c>
      <c r="AT21" s="205"/>
      <c r="AU21" s="205"/>
      <c r="AV21" s="205"/>
      <c r="AW21" s="205"/>
      <c r="AX21" s="205"/>
      <c r="AY21" s="205">
        <v>0</v>
      </c>
      <c r="AZ21" s="205">
        <v>0</v>
      </c>
      <c r="BA21" s="199">
        <f t="shared" si="7"/>
        <v>2</v>
      </c>
      <c r="BB21" s="205"/>
      <c r="BC21" s="205">
        <v>2</v>
      </c>
      <c r="BD21" s="205"/>
      <c r="BE21" s="205"/>
      <c r="BF21" s="205"/>
      <c r="BG21" s="205"/>
      <c r="BH21" s="205"/>
      <c r="BI21" s="205">
        <v>0</v>
      </c>
      <c r="BJ21" s="205">
        <v>0</v>
      </c>
      <c r="BK21" s="199">
        <f t="shared" si="2"/>
        <v>9</v>
      </c>
      <c r="BL21" s="206">
        <f t="shared" si="8"/>
        <v>2</v>
      </c>
      <c r="BM21" s="206">
        <f t="shared" si="9"/>
        <v>6</v>
      </c>
      <c r="BN21" s="206">
        <f t="shared" si="10"/>
        <v>0</v>
      </c>
      <c r="BO21" s="206">
        <f t="shared" si="11"/>
        <v>0</v>
      </c>
      <c r="BP21" s="206">
        <f t="shared" si="12"/>
        <v>1</v>
      </c>
      <c r="BQ21" s="206">
        <f t="shared" si="13"/>
        <v>0</v>
      </c>
      <c r="BR21" s="206">
        <f t="shared" si="14"/>
        <v>0</v>
      </c>
      <c r="BS21" s="206">
        <f t="shared" si="15"/>
        <v>0</v>
      </c>
      <c r="BT21" s="206">
        <f t="shared" si="17"/>
        <v>0</v>
      </c>
      <c r="BU21" s="93" t="s">
        <v>152</v>
      </c>
      <c r="BV21" s="33">
        <v>6</v>
      </c>
    </row>
    <row r="22" spans="1:74" s="33" customFormat="1" ht="24.75" customHeight="1" x14ac:dyDescent="0.3">
      <c r="A22" s="16">
        <v>15</v>
      </c>
      <c r="B22" s="17" t="s">
        <v>54</v>
      </c>
      <c r="C22" s="18">
        <v>1</v>
      </c>
      <c r="D22" s="199">
        <f t="shared" si="0"/>
        <v>57</v>
      </c>
      <c r="E22" s="207">
        <v>3</v>
      </c>
      <c r="F22" s="208">
        <v>49</v>
      </c>
      <c r="G22" s="208">
        <v>1</v>
      </c>
      <c r="H22" s="208">
        <v>1</v>
      </c>
      <c r="I22" s="208">
        <v>1</v>
      </c>
      <c r="J22" s="208">
        <v>1</v>
      </c>
      <c r="K22" s="213">
        <v>1</v>
      </c>
      <c r="L22" s="213"/>
      <c r="M22" s="213"/>
      <c r="N22" s="199">
        <f t="shared" si="4"/>
        <v>1</v>
      </c>
      <c r="O22" s="207">
        <v>0</v>
      </c>
      <c r="P22" s="208">
        <v>1</v>
      </c>
      <c r="Q22" s="208">
        <v>0</v>
      </c>
      <c r="R22" s="208">
        <v>0</v>
      </c>
      <c r="S22" s="208">
        <v>0</v>
      </c>
      <c r="T22" s="208">
        <v>0</v>
      </c>
      <c r="U22" s="213">
        <v>0</v>
      </c>
      <c r="V22" s="213"/>
      <c r="W22" s="199">
        <f t="shared" si="1"/>
        <v>51</v>
      </c>
      <c r="X22" s="203">
        <v>2</v>
      </c>
      <c r="Y22" s="203">
        <v>44</v>
      </c>
      <c r="Z22" s="204">
        <v>1</v>
      </c>
      <c r="AA22" s="205">
        <v>1</v>
      </c>
      <c r="AB22" s="205">
        <v>1</v>
      </c>
      <c r="AC22" s="205">
        <v>1</v>
      </c>
      <c r="AD22" s="205">
        <v>1</v>
      </c>
      <c r="AE22" s="205"/>
      <c r="AF22" s="205"/>
      <c r="AG22" s="199">
        <f t="shared" si="5"/>
        <v>2</v>
      </c>
      <c r="AH22" s="203"/>
      <c r="AI22" s="203">
        <v>2</v>
      </c>
      <c r="AJ22" s="203"/>
      <c r="AK22" s="205"/>
      <c r="AL22" s="205"/>
      <c r="AM22" s="205"/>
      <c r="AN22" s="205"/>
      <c r="AO22" s="205"/>
      <c r="AP22" s="205"/>
      <c r="AQ22" s="199">
        <f t="shared" si="6"/>
        <v>1</v>
      </c>
      <c r="AR22" s="205"/>
      <c r="AS22" s="205">
        <v>1</v>
      </c>
      <c r="AT22" s="205"/>
      <c r="AU22" s="205"/>
      <c r="AV22" s="205"/>
      <c r="AW22" s="205"/>
      <c r="AX22" s="205"/>
      <c r="AY22" s="205">
        <v>0</v>
      </c>
      <c r="AZ22" s="205">
        <v>0</v>
      </c>
      <c r="BA22" s="199">
        <f t="shared" si="7"/>
        <v>0</v>
      </c>
      <c r="BB22" s="205"/>
      <c r="BC22" s="205">
        <v>0</v>
      </c>
      <c r="BD22" s="205"/>
      <c r="BE22" s="205"/>
      <c r="BF22" s="205"/>
      <c r="BG22" s="205"/>
      <c r="BH22" s="205"/>
      <c r="BI22" s="205">
        <v>0</v>
      </c>
      <c r="BJ22" s="205">
        <v>0</v>
      </c>
      <c r="BK22" s="199">
        <f t="shared" si="2"/>
        <v>4</v>
      </c>
      <c r="BL22" s="206">
        <f t="shared" si="8"/>
        <v>1</v>
      </c>
      <c r="BM22" s="206">
        <f t="shared" si="9"/>
        <v>3</v>
      </c>
      <c r="BN22" s="206">
        <f t="shared" si="10"/>
        <v>0</v>
      </c>
      <c r="BO22" s="206">
        <f t="shared" si="11"/>
        <v>0</v>
      </c>
      <c r="BP22" s="206">
        <f t="shared" si="12"/>
        <v>0</v>
      </c>
      <c r="BQ22" s="206">
        <f t="shared" si="13"/>
        <v>0</v>
      </c>
      <c r="BR22" s="206">
        <f t="shared" si="14"/>
        <v>0</v>
      </c>
      <c r="BS22" s="206">
        <f t="shared" si="15"/>
        <v>0</v>
      </c>
      <c r="BT22" s="206">
        <f t="shared" si="17"/>
        <v>0</v>
      </c>
      <c r="BU22" s="31"/>
      <c r="BV22" s="33">
        <v>3</v>
      </c>
    </row>
    <row r="23" spans="1:74" s="33" customFormat="1" ht="24.75" customHeight="1" x14ac:dyDescent="0.3">
      <c r="A23" s="16">
        <v>16</v>
      </c>
      <c r="B23" s="46" t="s">
        <v>55</v>
      </c>
      <c r="C23" s="18">
        <v>1</v>
      </c>
      <c r="D23" s="199">
        <f t="shared" si="0"/>
        <v>57</v>
      </c>
      <c r="E23" s="207">
        <v>3</v>
      </c>
      <c r="F23" s="208">
        <v>49</v>
      </c>
      <c r="G23" s="208">
        <v>1</v>
      </c>
      <c r="H23" s="208">
        <v>1</v>
      </c>
      <c r="I23" s="208">
        <v>1</v>
      </c>
      <c r="J23" s="208">
        <v>1</v>
      </c>
      <c r="K23" s="213">
        <v>1</v>
      </c>
      <c r="L23" s="213"/>
      <c r="M23" s="213"/>
      <c r="N23" s="199">
        <f t="shared" si="4"/>
        <v>1</v>
      </c>
      <c r="O23" s="207">
        <v>0</v>
      </c>
      <c r="P23" s="208">
        <v>1</v>
      </c>
      <c r="Q23" s="208">
        <v>0</v>
      </c>
      <c r="R23" s="208">
        <v>0</v>
      </c>
      <c r="S23" s="208">
        <v>0</v>
      </c>
      <c r="T23" s="208">
        <v>0</v>
      </c>
      <c r="U23" s="213">
        <v>0</v>
      </c>
      <c r="V23" s="213"/>
      <c r="W23" s="199">
        <f t="shared" si="1"/>
        <v>56</v>
      </c>
      <c r="X23" s="203">
        <v>2</v>
      </c>
      <c r="Y23" s="203">
        <v>49</v>
      </c>
      <c r="Z23" s="204">
        <v>1</v>
      </c>
      <c r="AA23" s="205">
        <v>1</v>
      </c>
      <c r="AB23" s="205">
        <v>1</v>
      </c>
      <c r="AC23" s="205">
        <v>1</v>
      </c>
      <c r="AD23" s="205">
        <v>1</v>
      </c>
      <c r="AE23" s="205"/>
      <c r="AF23" s="205"/>
      <c r="AG23" s="199">
        <f t="shared" si="5"/>
        <v>0</v>
      </c>
      <c r="AH23" s="203"/>
      <c r="AI23" s="203">
        <v>0</v>
      </c>
      <c r="AJ23" s="203"/>
      <c r="AK23" s="205"/>
      <c r="AL23" s="205"/>
      <c r="AM23" s="205"/>
      <c r="AN23" s="205"/>
      <c r="AO23" s="205"/>
      <c r="AP23" s="205"/>
      <c r="AQ23" s="199">
        <f t="shared" si="6"/>
        <v>0</v>
      </c>
      <c r="AR23" s="205"/>
      <c r="AS23" s="205">
        <v>0</v>
      </c>
      <c r="AT23" s="205"/>
      <c r="AU23" s="205"/>
      <c r="AV23" s="205"/>
      <c r="AW23" s="205"/>
      <c r="AX23" s="205"/>
      <c r="AY23" s="205">
        <v>0</v>
      </c>
      <c r="AZ23" s="205">
        <v>0</v>
      </c>
      <c r="BA23" s="199">
        <f t="shared" si="7"/>
        <v>2</v>
      </c>
      <c r="BB23" s="205"/>
      <c r="BC23" s="205">
        <v>2</v>
      </c>
      <c r="BD23" s="205"/>
      <c r="BE23" s="205"/>
      <c r="BF23" s="205"/>
      <c r="BG23" s="205"/>
      <c r="BH23" s="205"/>
      <c r="BI23" s="205">
        <v>0</v>
      </c>
      <c r="BJ23" s="205">
        <v>0</v>
      </c>
      <c r="BK23" s="199">
        <f t="shared" si="2"/>
        <v>4</v>
      </c>
      <c r="BL23" s="206">
        <f t="shared" si="8"/>
        <v>1</v>
      </c>
      <c r="BM23" s="206">
        <f t="shared" si="9"/>
        <v>3</v>
      </c>
      <c r="BN23" s="206">
        <f t="shared" si="10"/>
        <v>0</v>
      </c>
      <c r="BO23" s="206">
        <f t="shared" si="11"/>
        <v>0</v>
      </c>
      <c r="BP23" s="206">
        <f t="shared" si="12"/>
        <v>0</v>
      </c>
      <c r="BQ23" s="206">
        <f t="shared" si="13"/>
        <v>0</v>
      </c>
      <c r="BR23" s="206">
        <f t="shared" si="14"/>
        <v>0</v>
      </c>
      <c r="BS23" s="206">
        <f t="shared" si="15"/>
        <v>0</v>
      </c>
      <c r="BT23" s="206">
        <f t="shared" si="17"/>
        <v>0</v>
      </c>
      <c r="BU23" s="31"/>
      <c r="BV23" s="33">
        <v>3</v>
      </c>
    </row>
    <row r="24" spans="1:74" s="33" customFormat="1" ht="24.75" customHeight="1" x14ac:dyDescent="0.3">
      <c r="A24" s="16">
        <v>17</v>
      </c>
      <c r="B24" s="17" t="s">
        <v>56</v>
      </c>
      <c r="C24" s="18">
        <v>1</v>
      </c>
      <c r="D24" s="199">
        <f t="shared" si="0"/>
        <v>55</v>
      </c>
      <c r="E24" s="207">
        <v>3</v>
      </c>
      <c r="F24" s="208">
        <v>47</v>
      </c>
      <c r="G24" s="208">
        <v>1</v>
      </c>
      <c r="H24" s="208">
        <v>1</v>
      </c>
      <c r="I24" s="208">
        <v>1</v>
      </c>
      <c r="J24" s="208">
        <v>1</v>
      </c>
      <c r="K24" s="213">
        <v>1</v>
      </c>
      <c r="L24" s="213"/>
      <c r="M24" s="213"/>
      <c r="N24" s="199">
        <f t="shared" si="4"/>
        <v>1</v>
      </c>
      <c r="O24" s="207">
        <v>0</v>
      </c>
      <c r="P24" s="208">
        <v>1</v>
      </c>
      <c r="Q24" s="208">
        <v>0</v>
      </c>
      <c r="R24" s="208">
        <v>0</v>
      </c>
      <c r="S24" s="208">
        <v>0</v>
      </c>
      <c r="T24" s="208">
        <v>0</v>
      </c>
      <c r="U24" s="213">
        <v>0</v>
      </c>
      <c r="V24" s="213"/>
      <c r="W24" s="199">
        <f t="shared" si="1"/>
        <v>49</v>
      </c>
      <c r="X24" s="203">
        <v>1</v>
      </c>
      <c r="Y24" s="203">
        <v>44</v>
      </c>
      <c r="Z24" s="204">
        <v>1</v>
      </c>
      <c r="AA24" s="205"/>
      <c r="AB24" s="205">
        <v>1</v>
      </c>
      <c r="AC24" s="205">
        <v>1</v>
      </c>
      <c r="AD24" s="205">
        <v>1</v>
      </c>
      <c r="AE24" s="205"/>
      <c r="AF24" s="205"/>
      <c r="AG24" s="199">
        <f t="shared" si="5"/>
        <v>1</v>
      </c>
      <c r="AH24" s="203"/>
      <c r="AI24" s="203">
        <v>1</v>
      </c>
      <c r="AJ24" s="203"/>
      <c r="AK24" s="205"/>
      <c r="AL24" s="205"/>
      <c r="AM24" s="205"/>
      <c r="AN24" s="205"/>
      <c r="AO24" s="205"/>
      <c r="AP24" s="205"/>
      <c r="AQ24" s="199">
        <f t="shared" si="6"/>
        <v>1</v>
      </c>
      <c r="AR24" s="205"/>
      <c r="AS24" s="205">
        <v>1</v>
      </c>
      <c r="AT24" s="205"/>
      <c r="AU24" s="333">
        <v>1</v>
      </c>
      <c r="AV24" s="333"/>
      <c r="AW24" s="333"/>
      <c r="AX24" s="205"/>
      <c r="AY24" s="205">
        <v>0</v>
      </c>
      <c r="AZ24" s="205">
        <v>0</v>
      </c>
      <c r="BA24" s="199">
        <f t="shared" si="7"/>
        <v>1</v>
      </c>
      <c r="BB24" s="205"/>
      <c r="BC24" s="205">
        <v>1</v>
      </c>
      <c r="BD24" s="205"/>
      <c r="BE24" s="205"/>
      <c r="BF24" s="205"/>
      <c r="BG24" s="205"/>
      <c r="BH24" s="205"/>
      <c r="BI24" s="205">
        <v>0</v>
      </c>
      <c r="BJ24" s="205">
        <v>0</v>
      </c>
      <c r="BK24" s="199">
        <f t="shared" si="2"/>
        <v>5</v>
      </c>
      <c r="BL24" s="206">
        <f t="shared" si="8"/>
        <v>2</v>
      </c>
      <c r="BM24" s="206">
        <f t="shared" si="9"/>
        <v>3</v>
      </c>
      <c r="BN24" s="206">
        <f t="shared" si="10"/>
        <v>0</v>
      </c>
      <c r="BO24" s="206">
        <f t="shared" si="11"/>
        <v>0</v>
      </c>
      <c r="BP24" s="206">
        <f t="shared" si="12"/>
        <v>0</v>
      </c>
      <c r="BQ24" s="206">
        <f t="shared" si="13"/>
        <v>0</v>
      </c>
      <c r="BR24" s="206">
        <f t="shared" si="14"/>
        <v>0</v>
      </c>
      <c r="BS24" s="206">
        <f t="shared" si="15"/>
        <v>0</v>
      </c>
      <c r="BT24" s="206">
        <f t="shared" si="17"/>
        <v>0</v>
      </c>
      <c r="BU24" s="31"/>
      <c r="BV24" s="33">
        <v>3</v>
      </c>
    </row>
    <row r="25" spans="1:74" s="33" customFormat="1" ht="24.75" customHeight="1" x14ac:dyDescent="0.3">
      <c r="A25" s="16">
        <v>18</v>
      </c>
      <c r="B25" s="17" t="s">
        <v>57</v>
      </c>
      <c r="C25" s="18">
        <v>2</v>
      </c>
      <c r="D25" s="199">
        <f t="shared" si="0"/>
        <v>41</v>
      </c>
      <c r="E25" s="207">
        <v>2</v>
      </c>
      <c r="F25" s="208">
        <v>35</v>
      </c>
      <c r="G25" s="208">
        <v>1</v>
      </c>
      <c r="H25" s="208">
        <v>1</v>
      </c>
      <c r="I25" s="208">
        <v>1</v>
      </c>
      <c r="J25" s="208"/>
      <c r="K25" s="213">
        <v>1</v>
      </c>
      <c r="L25" s="213"/>
      <c r="M25" s="213"/>
      <c r="N25" s="199">
        <f t="shared" si="4"/>
        <v>2</v>
      </c>
      <c r="O25" s="207">
        <v>0</v>
      </c>
      <c r="P25" s="208">
        <v>1</v>
      </c>
      <c r="Q25" s="208">
        <v>0</v>
      </c>
      <c r="R25" s="208">
        <v>0</v>
      </c>
      <c r="S25" s="208">
        <v>0</v>
      </c>
      <c r="T25" s="208">
        <v>1</v>
      </c>
      <c r="U25" s="213"/>
      <c r="V25" s="213"/>
      <c r="W25" s="199">
        <f t="shared" si="1"/>
        <v>38</v>
      </c>
      <c r="X25" s="203">
        <v>2</v>
      </c>
      <c r="Y25" s="203">
        <v>32</v>
      </c>
      <c r="Z25" s="204">
        <v>1</v>
      </c>
      <c r="AA25" s="205">
        <v>1</v>
      </c>
      <c r="AB25" s="205">
        <v>1</v>
      </c>
      <c r="AC25" s="205"/>
      <c r="AD25" s="205">
        <v>1</v>
      </c>
      <c r="AE25" s="205"/>
      <c r="AF25" s="205"/>
      <c r="AG25" s="199">
        <f t="shared" si="5"/>
        <v>0</v>
      </c>
      <c r="AH25" s="203"/>
      <c r="AI25" s="203">
        <v>0</v>
      </c>
      <c r="AJ25" s="203"/>
      <c r="AK25" s="205"/>
      <c r="AL25" s="205"/>
      <c r="AM25" s="205"/>
      <c r="AN25" s="205"/>
      <c r="AO25" s="205"/>
      <c r="AP25" s="205"/>
      <c r="AQ25" s="199">
        <f t="shared" si="6"/>
        <v>0</v>
      </c>
      <c r="AR25" s="205"/>
      <c r="AS25" s="205">
        <v>0</v>
      </c>
      <c r="AT25" s="205"/>
      <c r="AU25" s="333"/>
      <c r="AV25" s="333"/>
      <c r="AW25" s="333">
        <v>1</v>
      </c>
      <c r="AX25" s="205"/>
      <c r="AY25" s="205">
        <v>0</v>
      </c>
      <c r="AZ25" s="205">
        <v>0</v>
      </c>
      <c r="BA25" s="199">
        <f t="shared" si="7"/>
        <v>0</v>
      </c>
      <c r="BB25" s="205"/>
      <c r="BC25" s="205">
        <v>0</v>
      </c>
      <c r="BD25" s="205"/>
      <c r="BE25" s="205"/>
      <c r="BF25" s="205"/>
      <c r="BG25" s="205"/>
      <c r="BH25" s="205"/>
      <c r="BI25" s="205">
        <v>0</v>
      </c>
      <c r="BJ25" s="205">
        <v>0</v>
      </c>
      <c r="BK25" s="199">
        <f t="shared" si="2"/>
        <v>4</v>
      </c>
      <c r="BL25" s="206">
        <f t="shared" si="8"/>
        <v>0</v>
      </c>
      <c r="BM25" s="206">
        <f t="shared" si="9"/>
        <v>4</v>
      </c>
      <c r="BN25" s="206">
        <f t="shared" si="10"/>
        <v>0</v>
      </c>
      <c r="BO25" s="206">
        <f t="shared" si="11"/>
        <v>0</v>
      </c>
      <c r="BP25" s="206">
        <f t="shared" si="12"/>
        <v>0</v>
      </c>
      <c r="BQ25" s="206">
        <f t="shared" si="13"/>
        <v>0</v>
      </c>
      <c r="BR25" s="206">
        <f t="shared" si="14"/>
        <v>0</v>
      </c>
      <c r="BS25" s="206">
        <f t="shared" si="15"/>
        <v>0</v>
      </c>
      <c r="BT25" s="206">
        <f t="shared" si="17"/>
        <v>0</v>
      </c>
      <c r="BU25" s="93" t="s">
        <v>165</v>
      </c>
      <c r="BV25" s="33">
        <v>4</v>
      </c>
    </row>
    <row r="26" spans="1:74" s="33" customFormat="1" ht="24.75" customHeight="1" x14ac:dyDescent="0.3">
      <c r="A26" s="16">
        <v>19</v>
      </c>
      <c r="B26" s="17" t="s">
        <v>58</v>
      </c>
      <c r="C26" s="18">
        <v>1</v>
      </c>
      <c r="D26" s="199">
        <f t="shared" si="0"/>
        <v>57</v>
      </c>
      <c r="E26" s="207">
        <v>3</v>
      </c>
      <c r="F26" s="208">
        <v>49</v>
      </c>
      <c r="G26" s="208">
        <v>1</v>
      </c>
      <c r="H26" s="208">
        <v>1</v>
      </c>
      <c r="I26" s="208">
        <v>1</v>
      </c>
      <c r="J26" s="208">
        <v>1</v>
      </c>
      <c r="K26" s="213">
        <v>1</v>
      </c>
      <c r="L26" s="213"/>
      <c r="M26" s="213"/>
      <c r="N26" s="199">
        <f t="shared" si="4"/>
        <v>1</v>
      </c>
      <c r="O26" s="207">
        <v>0</v>
      </c>
      <c r="P26" s="208">
        <v>1</v>
      </c>
      <c r="Q26" s="208">
        <v>0</v>
      </c>
      <c r="R26" s="208">
        <v>0</v>
      </c>
      <c r="S26" s="208">
        <v>0</v>
      </c>
      <c r="T26" s="208">
        <v>0</v>
      </c>
      <c r="U26" s="213"/>
      <c r="V26" s="213"/>
      <c r="W26" s="199">
        <f t="shared" si="1"/>
        <v>54</v>
      </c>
      <c r="X26" s="203">
        <v>2</v>
      </c>
      <c r="Y26" s="203">
        <v>47</v>
      </c>
      <c r="Z26" s="204">
        <v>1</v>
      </c>
      <c r="AA26" s="205">
        <v>1</v>
      </c>
      <c r="AB26" s="205">
        <v>1</v>
      </c>
      <c r="AC26" s="205">
        <v>1</v>
      </c>
      <c r="AD26" s="205">
        <v>1</v>
      </c>
      <c r="AE26" s="205"/>
      <c r="AF26" s="205"/>
      <c r="AG26" s="199">
        <f t="shared" si="5"/>
        <v>0</v>
      </c>
      <c r="AH26" s="203"/>
      <c r="AI26" s="203">
        <v>0</v>
      </c>
      <c r="AJ26" s="203"/>
      <c r="AK26" s="205"/>
      <c r="AL26" s="205"/>
      <c r="AM26" s="205"/>
      <c r="AN26" s="205"/>
      <c r="AO26" s="205"/>
      <c r="AP26" s="205"/>
      <c r="AQ26" s="199">
        <f t="shared" si="6"/>
        <v>0</v>
      </c>
      <c r="AR26" s="205"/>
      <c r="AS26" s="205">
        <v>0</v>
      </c>
      <c r="AT26" s="205"/>
      <c r="AU26" s="333"/>
      <c r="AV26" s="333"/>
      <c r="AW26" s="333"/>
      <c r="AX26" s="205"/>
      <c r="AY26" s="205">
        <v>0</v>
      </c>
      <c r="AZ26" s="205">
        <v>0</v>
      </c>
      <c r="BA26" s="199">
        <f t="shared" si="7"/>
        <v>1</v>
      </c>
      <c r="BB26" s="205"/>
      <c r="BC26" s="205">
        <v>1</v>
      </c>
      <c r="BD26" s="205"/>
      <c r="BE26" s="205"/>
      <c r="BF26" s="205"/>
      <c r="BG26" s="205"/>
      <c r="BH26" s="205"/>
      <c r="BI26" s="205">
        <v>0</v>
      </c>
      <c r="BJ26" s="205">
        <v>0</v>
      </c>
      <c r="BK26" s="199">
        <f t="shared" si="2"/>
        <v>5</v>
      </c>
      <c r="BL26" s="206">
        <f t="shared" si="8"/>
        <v>1</v>
      </c>
      <c r="BM26" s="206">
        <f t="shared" si="9"/>
        <v>4</v>
      </c>
      <c r="BN26" s="206">
        <f t="shared" si="10"/>
        <v>0</v>
      </c>
      <c r="BO26" s="206">
        <f t="shared" si="11"/>
        <v>0</v>
      </c>
      <c r="BP26" s="206">
        <f t="shared" si="12"/>
        <v>0</v>
      </c>
      <c r="BQ26" s="206">
        <f t="shared" si="13"/>
        <v>0</v>
      </c>
      <c r="BR26" s="206">
        <f t="shared" si="14"/>
        <v>0</v>
      </c>
      <c r="BS26" s="206">
        <f t="shared" si="15"/>
        <v>0</v>
      </c>
      <c r="BT26" s="206">
        <f t="shared" si="17"/>
        <v>0</v>
      </c>
      <c r="BU26" s="31"/>
      <c r="BV26" s="33">
        <v>4</v>
      </c>
    </row>
    <row r="27" spans="1:74" s="33" customFormat="1" ht="24.75" customHeight="1" x14ac:dyDescent="0.3">
      <c r="A27" s="16">
        <v>20</v>
      </c>
      <c r="B27" s="17" t="s">
        <v>59</v>
      </c>
      <c r="C27" s="18">
        <v>1</v>
      </c>
      <c r="D27" s="199">
        <f t="shared" si="0"/>
        <v>62</v>
      </c>
      <c r="E27" s="207">
        <v>3</v>
      </c>
      <c r="F27" s="208">
        <v>54</v>
      </c>
      <c r="G27" s="208">
        <v>1</v>
      </c>
      <c r="H27" s="208">
        <v>1</v>
      </c>
      <c r="I27" s="208">
        <v>1</v>
      </c>
      <c r="J27" s="208">
        <v>1</v>
      </c>
      <c r="K27" s="213">
        <v>1</v>
      </c>
      <c r="L27" s="213"/>
      <c r="M27" s="213"/>
      <c r="N27" s="199">
        <f t="shared" si="4"/>
        <v>1</v>
      </c>
      <c r="O27" s="207">
        <v>0</v>
      </c>
      <c r="P27" s="208">
        <v>1</v>
      </c>
      <c r="Q27" s="208">
        <v>0</v>
      </c>
      <c r="R27" s="208">
        <v>0</v>
      </c>
      <c r="S27" s="208">
        <v>0</v>
      </c>
      <c r="T27" s="208">
        <v>0</v>
      </c>
      <c r="U27" s="213"/>
      <c r="V27" s="213"/>
      <c r="W27" s="199">
        <f t="shared" si="1"/>
        <v>57</v>
      </c>
      <c r="X27" s="203">
        <v>3</v>
      </c>
      <c r="Y27" s="203">
        <v>49</v>
      </c>
      <c r="Z27" s="204">
        <v>1</v>
      </c>
      <c r="AA27" s="205">
        <v>1</v>
      </c>
      <c r="AB27" s="205">
        <v>1</v>
      </c>
      <c r="AC27" s="205">
        <v>1</v>
      </c>
      <c r="AD27" s="205">
        <v>1</v>
      </c>
      <c r="AE27" s="205"/>
      <c r="AF27" s="205"/>
      <c r="AG27" s="199">
        <f t="shared" si="5"/>
        <v>1</v>
      </c>
      <c r="AH27" s="203"/>
      <c r="AI27" s="203">
        <v>1</v>
      </c>
      <c r="AJ27" s="203"/>
      <c r="AK27" s="205"/>
      <c r="AL27" s="205"/>
      <c r="AM27" s="205"/>
      <c r="AN27" s="205"/>
      <c r="AO27" s="205"/>
      <c r="AP27" s="205"/>
      <c r="AQ27" s="199">
        <f t="shared" si="6"/>
        <v>2</v>
      </c>
      <c r="AR27" s="205"/>
      <c r="AS27" s="205">
        <v>2</v>
      </c>
      <c r="AT27" s="205"/>
      <c r="AU27" s="333"/>
      <c r="AV27" s="333"/>
      <c r="AW27" s="333"/>
      <c r="AX27" s="205"/>
      <c r="AY27" s="205">
        <v>0</v>
      </c>
      <c r="AZ27" s="205">
        <v>0</v>
      </c>
      <c r="BA27" s="199">
        <f t="shared" si="7"/>
        <v>1</v>
      </c>
      <c r="BB27" s="205"/>
      <c r="BC27" s="205">
        <v>1</v>
      </c>
      <c r="BD27" s="205"/>
      <c r="BE27" s="205"/>
      <c r="BF27" s="205"/>
      <c r="BG27" s="205"/>
      <c r="BH27" s="205"/>
      <c r="BI27" s="205">
        <v>0</v>
      </c>
      <c r="BJ27" s="205">
        <v>0</v>
      </c>
      <c r="BK27" s="199">
        <f t="shared" si="2"/>
        <v>4</v>
      </c>
      <c r="BL27" s="206">
        <f t="shared" si="8"/>
        <v>0</v>
      </c>
      <c r="BM27" s="206">
        <f t="shared" si="9"/>
        <v>4</v>
      </c>
      <c r="BN27" s="206">
        <f t="shared" si="10"/>
        <v>0</v>
      </c>
      <c r="BO27" s="206">
        <f t="shared" si="11"/>
        <v>0</v>
      </c>
      <c r="BP27" s="206">
        <f t="shared" si="12"/>
        <v>0</v>
      </c>
      <c r="BQ27" s="206">
        <f t="shared" si="13"/>
        <v>0</v>
      </c>
      <c r="BR27" s="206">
        <f t="shared" si="14"/>
        <v>0</v>
      </c>
      <c r="BS27" s="206">
        <f t="shared" si="15"/>
        <v>0</v>
      </c>
      <c r="BT27" s="206">
        <f t="shared" si="17"/>
        <v>0</v>
      </c>
      <c r="BU27" s="31"/>
      <c r="BV27" s="33">
        <v>4</v>
      </c>
    </row>
    <row r="28" spans="1:74" s="68" customFormat="1" ht="24.75" customHeight="1" x14ac:dyDescent="0.3">
      <c r="A28" s="45">
        <v>21</v>
      </c>
      <c r="B28" s="46" t="s">
        <v>60</v>
      </c>
      <c r="C28" s="47">
        <v>1</v>
      </c>
      <c r="D28" s="199">
        <f t="shared" si="0"/>
        <v>62</v>
      </c>
      <c r="E28" s="207">
        <v>3</v>
      </c>
      <c r="F28" s="208">
        <v>54</v>
      </c>
      <c r="G28" s="208">
        <v>1</v>
      </c>
      <c r="H28" s="208">
        <v>1</v>
      </c>
      <c r="I28" s="208">
        <v>1</v>
      </c>
      <c r="J28" s="208">
        <v>1</v>
      </c>
      <c r="K28" s="166">
        <v>1</v>
      </c>
      <c r="L28" s="166"/>
      <c r="M28" s="166"/>
      <c r="N28" s="199">
        <f t="shared" si="4"/>
        <v>2</v>
      </c>
      <c r="O28" s="207">
        <v>0</v>
      </c>
      <c r="P28" s="208">
        <v>2</v>
      </c>
      <c r="Q28" s="208">
        <v>0</v>
      </c>
      <c r="R28" s="208">
        <v>0</v>
      </c>
      <c r="S28" s="208">
        <v>0</v>
      </c>
      <c r="T28" s="208">
        <v>0</v>
      </c>
      <c r="U28" s="166"/>
      <c r="V28" s="166"/>
      <c r="W28" s="199">
        <f t="shared" si="1"/>
        <v>57</v>
      </c>
      <c r="X28" s="186">
        <v>3</v>
      </c>
      <c r="Y28" s="203">
        <v>49</v>
      </c>
      <c r="Z28" s="204">
        <v>1</v>
      </c>
      <c r="AA28" s="210">
        <v>1</v>
      </c>
      <c r="AB28" s="210">
        <v>1</v>
      </c>
      <c r="AC28" s="210">
        <v>1</v>
      </c>
      <c r="AD28" s="210">
        <v>1</v>
      </c>
      <c r="AE28" s="210"/>
      <c r="AF28" s="210"/>
      <c r="AG28" s="199">
        <f t="shared" si="5"/>
        <v>2</v>
      </c>
      <c r="AH28" s="186"/>
      <c r="AI28" s="186">
        <v>2</v>
      </c>
      <c r="AJ28" s="186"/>
      <c r="AK28" s="210"/>
      <c r="AL28" s="210"/>
      <c r="AM28" s="210"/>
      <c r="AN28" s="210"/>
      <c r="AO28" s="210"/>
      <c r="AP28" s="210"/>
      <c r="AQ28" s="199">
        <f t="shared" si="6"/>
        <v>0</v>
      </c>
      <c r="AR28" s="205"/>
      <c r="AS28" s="205">
        <v>0</v>
      </c>
      <c r="AT28" s="205"/>
      <c r="AU28" s="333"/>
      <c r="AV28" s="333"/>
      <c r="AW28" s="333"/>
      <c r="AX28" s="205"/>
      <c r="AY28" s="205">
        <v>0</v>
      </c>
      <c r="AZ28" s="205">
        <v>0</v>
      </c>
      <c r="BA28" s="199">
        <f t="shared" si="7"/>
        <v>1</v>
      </c>
      <c r="BB28" s="205"/>
      <c r="BC28" s="205">
        <v>1</v>
      </c>
      <c r="BD28" s="205"/>
      <c r="BE28" s="205"/>
      <c r="BF28" s="205"/>
      <c r="BG28" s="205"/>
      <c r="BH28" s="205"/>
      <c r="BI28" s="205">
        <v>0</v>
      </c>
      <c r="BJ28" s="205">
        <v>0</v>
      </c>
      <c r="BK28" s="199">
        <f t="shared" si="2"/>
        <v>6</v>
      </c>
      <c r="BL28" s="206">
        <f t="shared" si="8"/>
        <v>0</v>
      </c>
      <c r="BM28" s="206">
        <f t="shared" si="9"/>
        <v>6</v>
      </c>
      <c r="BN28" s="206">
        <f t="shared" si="10"/>
        <v>0</v>
      </c>
      <c r="BO28" s="206">
        <f t="shared" si="11"/>
        <v>0</v>
      </c>
      <c r="BP28" s="206">
        <f t="shared" si="12"/>
        <v>0</v>
      </c>
      <c r="BQ28" s="206">
        <f t="shared" si="13"/>
        <v>0</v>
      </c>
      <c r="BR28" s="206">
        <f t="shared" si="14"/>
        <v>0</v>
      </c>
      <c r="BS28" s="206">
        <f t="shared" si="15"/>
        <v>0</v>
      </c>
      <c r="BT28" s="206">
        <f t="shared" si="17"/>
        <v>0</v>
      </c>
      <c r="BU28" s="32"/>
      <c r="BV28" s="68">
        <v>6</v>
      </c>
    </row>
    <row r="29" spans="1:74" s="33" customFormat="1" ht="24.75" customHeight="1" x14ac:dyDescent="0.3">
      <c r="A29" s="16">
        <v>22</v>
      </c>
      <c r="B29" s="21" t="s">
        <v>61</v>
      </c>
      <c r="C29" s="19">
        <v>1</v>
      </c>
      <c r="D29" s="199">
        <f t="shared" si="0"/>
        <v>54</v>
      </c>
      <c r="E29" s="207">
        <v>3</v>
      </c>
      <c r="F29" s="208">
        <v>46</v>
      </c>
      <c r="G29" s="208">
        <v>1</v>
      </c>
      <c r="H29" s="208">
        <v>1</v>
      </c>
      <c r="I29" s="208">
        <v>1</v>
      </c>
      <c r="J29" s="208">
        <v>1</v>
      </c>
      <c r="K29" s="213">
        <v>1</v>
      </c>
      <c r="L29" s="213"/>
      <c r="M29" s="213"/>
      <c r="N29" s="199">
        <f t="shared" si="4"/>
        <v>1</v>
      </c>
      <c r="O29" s="207">
        <v>0</v>
      </c>
      <c r="P29" s="208">
        <v>1</v>
      </c>
      <c r="Q29" s="208">
        <v>0</v>
      </c>
      <c r="R29" s="208">
        <v>0</v>
      </c>
      <c r="S29" s="208">
        <v>0</v>
      </c>
      <c r="T29" s="208">
        <v>0</v>
      </c>
      <c r="U29" s="213"/>
      <c r="V29" s="213"/>
      <c r="W29" s="199">
        <f t="shared" si="1"/>
        <v>45</v>
      </c>
      <c r="X29" s="214">
        <v>2</v>
      </c>
      <c r="Y29" s="203">
        <v>40</v>
      </c>
      <c r="Z29" s="204"/>
      <c r="AA29" s="205">
        <v>1</v>
      </c>
      <c r="AB29" s="205">
        <v>1</v>
      </c>
      <c r="AC29" s="205"/>
      <c r="AD29" s="205">
        <v>1</v>
      </c>
      <c r="AE29" s="205"/>
      <c r="AF29" s="205"/>
      <c r="AG29" s="199">
        <f t="shared" si="5"/>
        <v>0</v>
      </c>
      <c r="AH29" s="214"/>
      <c r="AI29" s="215">
        <v>0</v>
      </c>
      <c r="AJ29" s="215"/>
      <c r="AK29" s="205"/>
      <c r="AL29" s="205"/>
      <c r="AM29" s="205"/>
      <c r="AN29" s="205"/>
      <c r="AO29" s="205"/>
      <c r="AP29" s="205"/>
      <c r="AQ29" s="199">
        <f t="shared" si="6"/>
        <v>1</v>
      </c>
      <c r="AR29" s="205"/>
      <c r="AS29" s="205"/>
      <c r="AT29" s="205">
        <v>1</v>
      </c>
      <c r="AU29" s="333"/>
      <c r="AV29" s="333"/>
      <c r="AW29" s="333">
        <v>1</v>
      </c>
      <c r="AX29" s="205"/>
      <c r="AY29" s="205">
        <v>0</v>
      </c>
      <c r="AZ29" s="205">
        <v>0</v>
      </c>
      <c r="BA29" s="199">
        <f t="shared" si="7"/>
        <v>1</v>
      </c>
      <c r="BB29" s="205"/>
      <c r="BC29" s="205">
        <v>1</v>
      </c>
      <c r="BD29" s="205"/>
      <c r="BE29" s="205"/>
      <c r="BF29" s="205"/>
      <c r="BG29" s="205"/>
      <c r="BH29" s="205"/>
      <c r="BI29" s="205">
        <v>0</v>
      </c>
      <c r="BJ29" s="205">
        <v>0</v>
      </c>
      <c r="BK29" s="199">
        <f t="shared" si="2"/>
        <v>9</v>
      </c>
      <c r="BL29" s="206">
        <f t="shared" si="8"/>
        <v>1</v>
      </c>
      <c r="BM29" s="206">
        <f t="shared" si="9"/>
        <v>8</v>
      </c>
      <c r="BN29" s="206">
        <f t="shared" si="10"/>
        <v>0</v>
      </c>
      <c r="BO29" s="206">
        <f t="shared" si="11"/>
        <v>0</v>
      </c>
      <c r="BP29" s="206">
        <f t="shared" si="12"/>
        <v>0</v>
      </c>
      <c r="BQ29" s="206">
        <f t="shared" si="13"/>
        <v>0</v>
      </c>
      <c r="BR29" s="206">
        <f t="shared" si="14"/>
        <v>0</v>
      </c>
      <c r="BS29" s="206">
        <f t="shared" si="15"/>
        <v>0</v>
      </c>
      <c r="BT29" s="206">
        <f t="shared" si="17"/>
        <v>0</v>
      </c>
      <c r="BU29" s="31"/>
      <c r="BV29" s="33">
        <v>8</v>
      </c>
    </row>
    <row r="30" spans="1:74" s="33" customFormat="1" ht="24.75" customHeight="1" x14ac:dyDescent="0.3">
      <c r="A30" s="72">
        <v>23</v>
      </c>
      <c r="B30" s="73" t="s">
        <v>100</v>
      </c>
      <c r="C30" s="74">
        <v>1</v>
      </c>
      <c r="D30" s="199">
        <f t="shared" si="0"/>
        <v>63</v>
      </c>
      <c r="E30" s="216">
        <v>3</v>
      </c>
      <c r="F30" s="208">
        <v>56</v>
      </c>
      <c r="G30" s="217">
        <v>1</v>
      </c>
      <c r="H30" s="217">
        <v>1</v>
      </c>
      <c r="I30" s="217"/>
      <c r="J30" s="217">
        <v>1</v>
      </c>
      <c r="K30" s="218">
        <v>1</v>
      </c>
      <c r="L30" s="218"/>
      <c r="M30" s="218"/>
      <c r="N30" s="199">
        <f t="shared" si="4"/>
        <v>3</v>
      </c>
      <c r="O30" s="216">
        <v>0</v>
      </c>
      <c r="P30" s="208">
        <v>3</v>
      </c>
      <c r="Q30" s="217">
        <v>0</v>
      </c>
      <c r="R30" s="217">
        <v>0</v>
      </c>
      <c r="S30" s="217">
        <v>0</v>
      </c>
      <c r="T30" s="217">
        <v>0</v>
      </c>
      <c r="U30" s="218"/>
      <c r="V30" s="218"/>
      <c r="W30" s="199">
        <f t="shared" si="1"/>
        <v>52</v>
      </c>
      <c r="X30" s="219">
        <v>1</v>
      </c>
      <c r="Y30" s="203">
        <v>47</v>
      </c>
      <c r="Z30" s="220">
        <v>1</v>
      </c>
      <c r="AA30" s="221">
        <v>1</v>
      </c>
      <c r="AB30" s="221"/>
      <c r="AC30" s="221">
        <v>1</v>
      </c>
      <c r="AD30" s="221">
        <v>1</v>
      </c>
      <c r="AE30" s="221"/>
      <c r="AF30" s="221"/>
      <c r="AG30" s="199">
        <f t="shared" si="5"/>
        <v>4</v>
      </c>
      <c r="AH30" s="219"/>
      <c r="AI30" s="222">
        <v>4</v>
      </c>
      <c r="AJ30" s="223"/>
      <c r="AK30" s="221"/>
      <c r="AL30" s="221"/>
      <c r="AM30" s="221"/>
      <c r="AN30" s="221"/>
      <c r="AO30" s="221"/>
      <c r="AP30" s="221"/>
      <c r="AQ30" s="199">
        <f t="shared" si="6"/>
        <v>1</v>
      </c>
      <c r="AR30" s="205"/>
      <c r="AS30" s="205">
        <v>1</v>
      </c>
      <c r="AT30" s="205"/>
      <c r="AU30" s="333"/>
      <c r="AV30" s="333"/>
      <c r="AW30" s="333"/>
      <c r="AX30" s="205"/>
      <c r="AY30" s="205">
        <v>0</v>
      </c>
      <c r="AZ30" s="205">
        <v>0</v>
      </c>
      <c r="BA30" s="199">
        <f t="shared" si="7"/>
        <v>0</v>
      </c>
      <c r="BB30" s="205"/>
      <c r="BC30" s="205">
        <v>0</v>
      </c>
      <c r="BD30" s="205"/>
      <c r="BE30" s="205"/>
      <c r="BF30" s="205"/>
      <c r="BG30" s="205"/>
      <c r="BH30" s="205"/>
      <c r="BI30" s="205">
        <v>0</v>
      </c>
      <c r="BJ30" s="205">
        <v>0</v>
      </c>
      <c r="BK30" s="199">
        <f t="shared" si="2"/>
        <v>9</v>
      </c>
      <c r="BL30" s="206">
        <f t="shared" si="8"/>
        <v>2</v>
      </c>
      <c r="BM30" s="206">
        <f t="shared" si="9"/>
        <v>7</v>
      </c>
      <c r="BN30" s="206">
        <f t="shared" si="10"/>
        <v>0</v>
      </c>
      <c r="BO30" s="206">
        <f t="shared" si="11"/>
        <v>0</v>
      </c>
      <c r="BP30" s="206">
        <f t="shared" si="12"/>
        <v>0</v>
      </c>
      <c r="BQ30" s="206">
        <f t="shared" si="13"/>
        <v>0</v>
      </c>
      <c r="BR30" s="206">
        <f t="shared" si="14"/>
        <v>0</v>
      </c>
      <c r="BS30" s="206">
        <f t="shared" si="15"/>
        <v>0</v>
      </c>
      <c r="BT30" s="206">
        <f t="shared" si="17"/>
        <v>0</v>
      </c>
      <c r="BU30" s="120" t="s">
        <v>150</v>
      </c>
      <c r="BV30" s="33">
        <v>7</v>
      </c>
    </row>
    <row r="31" spans="1:74" s="33" customFormat="1" ht="24.75" customHeight="1" x14ac:dyDescent="0.3">
      <c r="A31" s="193">
        <v>24</v>
      </c>
      <c r="B31" s="194" t="s">
        <v>161</v>
      </c>
      <c r="C31" s="195"/>
      <c r="D31" s="199">
        <f t="shared" si="0"/>
        <v>45</v>
      </c>
      <c r="E31" s="224">
        <v>2</v>
      </c>
      <c r="F31" s="225">
        <v>39</v>
      </c>
      <c r="G31" s="225">
        <v>1</v>
      </c>
      <c r="H31" s="225">
        <v>1</v>
      </c>
      <c r="I31" s="225">
        <v>1</v>
      </c>
      <c r="J31" s="225"/>
      <c r="K31" s="226">
        <v>1</v>
      </c>
      <c r="L31" s="226"/>
      <c r="M31" s="226"/>
      <c r="N31" s="199">
        <f t="shared" si="4"/>
        <v>3</v>
      </c>
      <c r="O31" s="224">
        <v>1</v>
      </c>
      <c r="P31" s="225">
        <v>1</v>
      </c>
      <c r="Q31" s="225">
        <v>0</v>
      </c>
      <c r="R31" s="225">
        <v>0</v>
      </c>
      <c r="S31" s="225">
        <v>0</v>
      </c>
      <c r="T31" s="225">
        <v>1</v>
      </c>
      <c r="U31" s="226"/>
      <c r="V31" s="226"/>
      <c r="W31" s="227"/>
      <c r="X31" s="228"/>
      <c r="Y31" s="229"/>
      <c r="Z31" s="230"/>
      <c r="AA31" s="231"/>
      <c r="AB31" s="231"/>
      <c r="AC31" s="231"/>
      <c r="AD31" s="231"/>
      <c r="AE31" s="231"/>
      <c r="AF31" s="231"/>
      <c r="AG31" s="227"/>
      <c r="AH31" s="228"/>
      <c r="AI31" s="232"/>
      <c r="AJ31" s="233"/>
      <c r="AK31" s="231"/>
      <c r="AL31" s="231"/>
      <c r="AM31" s="231"/>
      <c r="AN31" s="231"/>
      <c r="AO31" s="231"/>
      <c r="AP31" s="231"/>
      <c r="AQ31" s="199">
        <f t="shared" si="6"/>
        <v>8</v>
      </c>
      <c r="AR31" s="231"/>
      <c r="AS31" s="231">
        <v>8</v>
      </c>
      <c r="AT31" s="231"/>
      <c r="AU31" s="334"/>
      <c r="AV31" s="334"/>
      <c r="AW31" s="334"/>
      <c r="AX31" s="231"/>
      <c r="AY31" s="231"/>
      <c r="AZ31" s="231"/>
      <c r="BA31" s="199">
        <f t="shared" si="7"/>
        <v>0</v>
      </c>
      <c r="BB31" s="231"/>
      <c r="BC31" s="231">
        <v>0</v>
      </c>
      <c r="BD31" s="231"/>
      <c r="BE31" s="231"/>
      <c r="BF31" s="231"/>
      <c r="BG31" s="231"/>
      <c r="BH31" s="231"/>
      <c r="BI31" s="231"/>
      <c r="BJ31" s="231"/>
      <c r="BK31" s="199">
        <f t="shared" si="2"/>
        <v>40</v>
      </c>
      <c r="BL31" s="206">
        <f t="shared" si="8"/>
        <v>3</v>
      </c>
      <c r="BM31" s="206">
        <f t="shared" si="9"/>
        <v>32</v>
      </c>
      <c r="BN31" s="206">
        <f t="shared" si="10"/>
        <v>1</v>
      </c>
      <c r="BO31" s="206">
        <f t="shared" si="11"/>
        <v>1</v>
      </c>
      <c r="BP31" s="206">
        <f t="shared" si="12"/>
        <v>1</v>
      </c>
      <c r="BQ31" s="206">
        <f t="shared" si="13"/>
        <v>1</v>
      </c>
      <c r="BR31" s="206">
        <f t="shared" si="14"/>
        <v>1</v>
      </c>
      <c r="BS31" s="206">
        <f t="shared" si="15"/>
        <v>0</v>
      </c>
      <c r="BT31" s="206">
        <f t="shared" si="17"/>
        <v>0</v>
      </c>
      <c r="BU31" s="196" t="s">
        <v>162</v>
      </c>
      <c r="BV31" s="33">
        <v>33</v>
      </c>
    </row>
    <row r="32" spans="1:74" s="90" customFormat="1" ht="35.25" customHeight="1" x14ac:dyDescent="0.3">
      <c r="A32" s="465" t="s">
        <v>34</v>
      </c>
      <c r="B32" s="465"/>
      <c r="C32" s="114"/>
      <c r="D32" s="234">
        <f>SUM(D8:D31)</f>
        <v>1392</v>
      </c>
      <c r="E32" s="234">
        <f t="shared" ref="E32:BQ32" si="18">SUM(E8:E31)</f>
        <v>68</v>
      </c>
      <c r="F32" s="234">
        <f t="shared" si="18"/>
        <v>1206</v>
      </c>
      <c r="G32" s="234">
        <f t="shared" si="18"/>
        <v>24</v>
      </c>
      <c r="H32" s="234">
        <f t="shared" si="18"/>
        <v>24</v>
      </c>
      <c r="I32" s="234">
        <f t="shared" si="18"/>
        <v>23</v>
      </c>
      <c r="J32" s="234">
        <f t="shared" si="18"/>
        <v>22</v>
      </c>
      <c r="K32" s="234">
        <f t="shared" si="18"/>
        <v>23</v>
      </c>
      <c r="L32" s="234">
        <f t="shared" si="18"/>
        <v>1</v>
      </c>
      <c r="M32" s="234">
        <f t="shared" si="18"/>
        <v>1</v>
      </c>
      <c r="N32" s="234">
        <f>SUM(N8:N31)</f>
        <v>37</v>
      </c>
      <c r="O32" s="234">
        <f t="shared" ref="O32:V32" si="19">SUM(O8:O31)</f>
        <v>2</v>
      </c>
      <c r="P32" s="234">
        <f t="shared" si="19"/>
        <v>33</v>
      </c>
      <c r="Q32" s="234">
        <f t="shared" si="19"/>
        <v>0</v>
      </c>
      <c r="R32" s="234">
        <f t="shared" si="19"/>
        <v>0</v>
      </c>
      <c r="S32" s="234">
        <f t="shared" si="19"/>
        <v>0</v>
      </c>
      <c r="T32" s="234">
        <f t="shared" si="19"/>
        <v>2</v>
      </c>
      <c r="U32" s="234">
        <f t="shared" si="19"/>
        <v>0</v>
      </c>
      <c r="V32" s="234">
        <f t="shared" si="19"/>
        <v>0</v>
      </c>
      <c r="W32" s="234">
        <f t="shared" si="18"/>
        <v>1242</v>
      </c>
      <c r="X32" s="234">
        <f t="shared" si="18"/>
        <v>51</v>
      </c>
      <c r="Y32" s="234">
        <f t="shared" si="18"/>
        <v>1086</v>
      </c>
      <c r="Z32" s="234">
        <f t="shared" si="18"/>
        <v>18</v>
      </c>
      <c r="AA32" s="234">
        <f t="shared" si="18"/>
        <v>22</v>
      </c>
      <c r="AB32" s="234">
        <f t="shared" si="18"/>
        <v>20</v>
      </c>
      <c r="AC32" s="234">
        <f t="shared" si="18"/>
        <v>21</v>
      </c>
      <c r="AD32" s="234">
        <f t="shared" si="18"/>
        <v>22</v>
      </c>
      <c r="AE32" s="234">
        <f t="shared" si="18"/>
        <v>1</v>
      </c>
      <c r="AF32" s="234">
        <f t="shared" si="18"/>
        <v>1</v>
      </c>
      <c r="AG32" s="234">
        <f t="shared" si="18"/>
        <v>25</v>
      </c>
      <c r="AH32" s="234">
        <f t="shared" si="18"/>
        <v>0</v>
      </c>
      <c r="AI32" s="234">
        <f t="shared" si="18"/>
        <v>25</v>
      </c>
      <c r="AJ32" s="234">
        <f t="shared" si="18"/>
        <v>0</v>
      </c>
      <c r="AK32" s="234">
        <f t="shared" si="18"/>
        <v>0</v>
      </c>
      <c r="AL32" s="234">
        <f t="shared" si="18"/>
        <v>0</v>
      </c>
      <c r="AM32" s="234">
        <f t="shared" si="18"/>
        <v>0</v>
      </c>
      <c r="AN32" s="234">
        <f t="shared" si="18"/>
        <v>0</v>
      </c>
      <c r="AO32" s="234">
        <f t="shared" si="18"/>
        <v>0</v>
      </c>
      <c r="AP32" s="234">
        <f t="shared" si="18"/>
        <v>0</v>
      </c>
      <c r="AQ32" s="234">
        <f t="shared" si="18"/>
        <v>24</v>
      </c>
      <c r="AR32" s="234">
        <f t="shared" si="18"/>
        <v>0</v>
      </c>
      <c r="AS32" s="234">
        <f t="shared" si="18"/>
        <v>23</v>
      </c>
      <c r="AT32" s="234">
        <f t="shared" si="18"/>
        <v>1</v>
      </c>
      <c r="AU32" s="335">
        <f t="shared" si="18"/>
        <v>1</v>
      </c>
      <c r="AV32" s="335">
        <f t="shared" si="18"/>
        <v>0</v>
      </c>
      <c r="AW32" s="335">
        <f t="shared" si="18"/>
        <v>2</v>
      </c>
      <c r="AX32" s="234">
        <f t="shared" si="18"/>
        <v>0</v>
      </c>
      <c r="AY32" s="234">
        <f t="shared" si="18"/>
        <v>0</v>
      </c>
      <c r="AZ32" s="234">
        <f t="shared" si="18"/>
        <v>0</v>
      </c>
      <c r="BA32" s="234">
        <f t="shared" ref="BA32:BJ32" si="20">SUM(BA8:BA31)</f>
        <v>28</v>
      </c>
      <c r="BB32" s="234">
        <f t="shared" si="20"/>
        <v>0</v>
      </c>
      <c r="BC32" s="234">
        <f t="shared" si="20"/>
        <v>28</v>
      </c>
      <c r="BD32" s="234">
        <f t="shared" si="20"/>
        <v>0</v>
      </c>
      <c r="BE32" s="234">
        <f t="shared" si="20"/>
        <v>0</v>
      </c>
      <c r="BF32" s="234">
        <f t="shared" si="20"/>
        <v>0</v>
      </c>
      <c r="BG32" s="234">
        <f t="shared" si="20"/>
        <v>1</v>
      </c>
      <c r="BH32" s="234">
        <f t="shared" si="20"/>
        <v>0</v>
      </c>
      <c r="BI32" s="234">
        <f t="shared" si="20"/>
        <v>0</v>
      </c>
      <c r="BJ32" s="234">
        <f t="shared" si="20"/>
        <v>0</v>
      </c>
      <c r="BK32" s="234">
        <f t="shared" si="18"/>
        <v>164</v>
      </c>
      <c r="BL32" s="234">
        <f t="shared" si="18"/>
        <v>19</v>
      </c>
      <c r="BM32" s="234">
        <f t="shared" si="18"/>
        <v>133</v>
      </c>
      <c r="BN32" s="234">
        <f t="shared" si="18"/>
        <v>5</v>
      </c>
      <c r="BO32" s="234">
        <f t="shared" si="18"/>
        <v>1</v>
      </c>
      <c r="BP32" s="234">
        <f t="shared" si="18"/>
        <v>3</v>
      </c>
      <c r="BQ32" s="234">
        <f t="shared" si="18"/>
        <v>2</v>
      </c>
      <c r="BR32" s="116">
        <f t="shared" ref="BR32" si="21">SUM(BR8:BR30)</f>
        <v>0</v>
      </c>
      <c r="BS32" s="116"/>
      <c r="BT32" s="116"/>
      <c r="BU32" s="117"/>
    </row>
    <row r="33" spans="1:73" s="49" customFormat="1" ht="35.25" customHeight="1" x14ac:dyDescent="0.3">
      <c r="A33" s="134"/>
      <c r="B33" s="134"/>
      <c r="C33" s="135"/>
      <c r="D33" s="235"/>
      <c r="E33" s="235"/>
      <c r="F33" s="482">
        <f>F32+G32</f>
        <v>1230</v>
      </c>
      <c r="G33" s="482"/>
      <c r="H33" s="235"/>
      <c r="I33" s="235"/>
      <c r="J33" s="235"/>
      <c r="K33" s="236"/>
      <c r="L33" s="236"/>
      <c r="M33" s="236"/>
      <c r="N33" s="235"/>
      <c r="O33" s="235"/>
      <c r="P33" s="482">
        <f>P32+Q32</f>
        <v>33</v>
      </c>
      <c r="Q33" s="482"/>
      <c r="R33" s="235"/>
      <c r="S33" s="235"/>
      <c r="T33" s="235"/>
      <c r="U33" s="236"/>
      <c r="V33" s="236"/>
      <c r="W33" s="235"/>
      <c r="X33" s="235"/>
      <c r="Y33" s="482">
        <f>Y32+Z32</f>
        <v>1104</v>
      </c>
      <c r="Z33" s="482"/>
      <c r="AA33" s="235"/>
      <c r="AB33" s="235"/>
      <c r="AC33" s="235"/>
      <c r="AD33" s="235"/>
      <c r="AE33" s="235"/>
      <c r="AF33" s="235"/>
      <c r="AG33" s="235"/>
      <c r="AH33" s="235"/>
      <c r="AI33" s="482">
        <f>AI32+AJ32</f>
        <v>25</v>
      </c>
      <c r="AJ33" s="482"/>
      <c r="AK33" s="235"/>
      <c r="AL33" s="235"/>
      <c r="AM33" s="235"/>
      <c r="AN33" s="235"/>
      <c r="AO33" s="235"/>
      <c r="AP33" s="235"/>
      <c r="AQ33" s="235"/>
      <c r="AR33" s="235"/>
      <c r="AS33" s="235"/>
      <c r="AT33" s="235"/>
      <c r="AU33" s="235"/>
      <c r="AV33" s="235"/>
      <c r="AW33" s="235"/>
      <c r="AX33" s="235"/>
      <c r="AY33" s="235"/>
      <c r="AZ33" s="235"/>
      <c r="BA33" s="235"/>
      <c r="BB33" s="235"/>
      <c r="BC33" s="235"/>
      <c r="BD33" s="235"/>
      <c r="BE33" s="235"/>
      <c r="BF33" s="235"/>
      <c r="BG33" s="235"/>
      <c r="BH33" s="235"/>
      <c r="BI33" s="235"/>
      <c r="BJ33" s="235"/>
      <c r="BK33" s="235"/>
      <c r="BL33" s="235"/>
      <c r="BM33" s="482">
        <f>BM32+BN32</f>
        <v>138</v>
      </c>
      <c r="BN33" s="482"/>
      <c r="BO33" s="235"/>
      <c r="BP33" s="235"/>
      <c r="BQ33" s="235"/>
      <c r="BR33" s="136"/>
      <c r="BS33" s="136"/>
      <c r="BT33" s="136"/>
      <c r="BU33" s="137"/>
    </row>
    <row r="36" spans="1:73" x14ac:dyDescent="0.2">
      <c r="AT36" s="11" t="s">
        <v>207</v>
      </c>
    </row>
    <row r="142" spans="2:2" s="22" customFormat="1" x14ac:dyDescent="0.2">
      <c r="B142" s="84"/>
    </row>
  </sheetData>
  <mergeCells count="33">
    <mergeCell ref="P33:Q33"/>
    <mergeCell ref="AI33:AJ33"/>
    <mergeCell ref="F33:G33"/>
    <mergeCell ref="Y33:Z33"/>
    <mergeCell ref="BM33:BN33"/>
    <mergeCell ref="BL6:BT6"/>
    <mergeCell ref="BK5:BK7"/>
    <mergeCell ref="AG5:AG7"/>
    <mergeCell ref="AH5:AP5"/>
    <mergeCell ref="AH6:AP6"/>
    <mergeCell ref="E5:L5"/>
    <mergeCell ref="BA5:BA7"/>
    <mergeCell ref="BB5:BJ5"/>
    <mergeCell ref="BB6:BJ6"/>
    <mergeCell ref="N5:N7"/>
    <mergeCell ref="O5:V5"/>
    <mergeCell ref="AR6:AZ6"/>
    <mergeCell ref="A3:BU3"/>
    <mergeCell ref="A1:F1"/>
    <mergeCell ref="A2:F2"/>
    <mergeCell ref="A32:B32"/>
    <mergeCell ref="B5:B7"/>
    <mergeCell ref="BU5:BU7"/>
    <mergeCell ref="E6:M6"/>
    <mergeCell ref="X6:AF6"/>
    <mergeCell ref="X5:AF5"/>
    <mergeCell ref="A5:A7"/>
    <mergeCell ref="D5:D7"/>
    <mergeCell ref="W5:W7"/>
    <mergeCell ref="C5:C7"/>
    <mergeCell ref="AQ5:AQ7"/>
    <mergeCell ref="AR5:AZ5"/>
    <mergeCell ref="BL5:BT5"/>
  </mergeCells>
  <printOptions horizontalCentered="1"/>
  <pageMargins left="0" right="0" top="1" bottom="0.25" header="0.3" footer="0.3"/>
  <pageSetup scale="55"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N59"/>
  <sheetViews>
    <sheetView showZeros="0" zoomScale="70" zoomScaleNormal="70" workbookViewId="0">
      <selection activeCell="AM48" sqref="AM48"/>
    </sheetView>
  </sheetViews>
  <sheetFormatPr defaultColWidth="9" defaultRowHeight="17.25" x14ac:dyDescent="0.3"/>
  <cols>
    <col min="1" max="1" width="4.375" style="57" customWidth="1"/>
    <col min="2" max="2" width="14.5" style="57" customWidth="1"/>
    <col min="3" max="3" width="5.875" style="58" customWidth="1"/>
    <col min="4" max="4" width="6" style="67" customWidth="1"/>
    <col min="5" max="11" width="4.625" style="67" customWidth="1"/>
    <col min="12" max="12" width="5.875" style="58" customWidth="1"/>
    <col min="13" max="13" width="6" style="67" customWidth="1"/>
    <col min="14" max="17" width="4.625" style="67" customWidth="1"/>
    <col min="18" max="20" width="4.625" style="67" hidden="1" customWidth="1"/>
    <col min="21" max="21" width="6.125" style="58" customWidth="1"/>
    <col min="22" max="22" width="4.625" style="58" customWidth="1"/>
    <col min="23" max="28" width="4.625" style="67" customWidth="1"/>
    <col min="29" max="30" width="4.625" style="58" customWidth="1"/>
    <col min="31" max="31" width="5.25" style="58" customWidth="1"/>
    <col min="32" max="33" width="3.625" style="58" customWidth="1"/>
    <col min="34" max="35" width="4.625" style="58" customWidth="1"/>
    <col min="36" max="36" width="4.625" style="66" customWidth="1"/>
    <col min="37" max="37" width="3.625" style="58" customWidth="1"/>
    <col min="38" max="38" width="5.625" style="58" customWidth="1"/>
    <col min="39" max="39" width="4.625" style="58" customWidth="1"/>
    <col min="40" max="40" width="6.625" style="58" customWidth="1"/>
    <col min="41" max="48" width="4.625" style="58" customWidth="1"/>
    <col min="49" max="49" width="6.625" style="58" customWidth="1"/>
    <col min="50" max="53" width="4.625" style="58" customWidth="1"/>
    <col min="54" max="54" width="4.625" style="312" customWidth="1"/>
    <col min="55" max="56" width="4.625" style="58" customWidth="1"/>
    <col min="57" max="57" width="6.25" style="58" customWidth="1"/>
    <col min="58" max="59" width="4.75" style="58" customWidth="1"/>
    <col min="60" max="60" width="4.625" style="58" customWidth="1"/>
    <col min="61" max="61" width="4.125" style="58" customWidth="1"/>
    <col min="62" max="65" width="4.625" style="58" customWidth="1"/>
    <col min="66" max="66" width="14.375" style="132" customWidth="1"/>
    <col min="67" max="16384" width="9" style="68"/>
  </cols>
  <sheetData>
    <row r="1" spans="1:66" x14ac:dyDescent="0.3">
      <c r="A1" s="509" t="s">
        <v>5</v>
      </c>
      <c r="B1" s="509"/>
      <c r="C1" s="509"/>
      <c r="D1" s="509"/>
      <c r="E1" s="509"/>
      <c r="F1" s="509"/>
      <c r="G1" s="509"/>
      <c r="H1" s="509"/>
      <c r="I1" s="509"/>
      <c r="J1" s="509"/>
      <c r="K1" s="509"/>
      <c r="L1" s="509"/>
      <c r="M1" s="509"/>
      <c r="N1" s="509"/>
      <c r="O1" s="509"/>
      <c r="P1" s="509"/>
      <c r="Q1" s="509"/>
      <c r="R1" s="509"/>
      <c r="S1" s="509"/>
      <c r="T1" s="509"/>
      <c r="U1" s="509"/>
      <c r="V1" s="509"/>
      <c r="W1" s="34"/>
      <c r="X1" s="34"/>
      <c r="Y1" s="34"/>
      <c r="Z1" s="35"/>
      <c r="AA1" s="34"/>
      <c r="AB1" s="34"/>
      <c r="AC1" s="36"/>
      <c r="AD1" s="36"/>
      <c r="AE1" s="36"/>
      <c r="AF1" s="36"/>
      <c r="AG1" s="36"/>
      <c r="AH1" s="36"/>
      <c r="AI1" s="37"/>
      <c r="AJ1" s="38"/>
      <c r="AK1" s="36"/>
      <c r="AL1" s="36"/>
      <c r="AM1" s="36"/>
      <c r="AN1" s="36"/>
      <c r="AO1" s="36"/>
      <c r="AP1" s="36"/>
      <c r="AQ1" s="36"/>
      <c r="AR1" s="37"/>
      <c r="AS1" s="36"/>
      <c r="AT1" s="36"/>
      <c r="AU1" s="36"/>
      <c r="AV1" s="36"/>
      <c r="AW1" s="36"/>
      <c r="AX1" s="36"/>
      <c r="AY1" s="36"/>
      <c r="AZ1" s="36"/>
      <c r="BA1" s="37"/>
      <c r="BB1" s="188"/>
      <c r="BC1" s="36"/>
      <c r="BD1" s="36"/>
      <c r="BE1" s="36"/>
      <c r="BF1" s="36"/>
      <c r="BG1" s="36"/>
      <c r="BH1" s="36"/>
      <c r="BI1" s="36"/>
      <c r="BJ1" s="37"/>
      <c r="BK1" s="36"/>
      <c r="BL1" s="36"/>
      <c r="BM1" s="36"/>
    </row>
    <row r="2" spans="1:66" x14ac:dyDescent="0.3">
      <c r="A2" s="509" t="s">
        <v>63</v>
      </c>
      <c r="B2" s="509"/>
      <c r="C2" s="509"/>
      <c r="D2" s="509"/>
      <c r="E2" s="509"/>
      <c r="F2" s="509"/>
      <c r="G2" s="509"/>
      <c r="H2" s="509"/>
      <c r="I2" s="509"/>
      <c r="J2" s="509"/>
      <c r="K2" s="509"/>
      <c r="L2" s="509"/>
      <c r="M2" s="509"/>
      <c r="N2" s="509"/>
      <c r="O2" s="509"/>
      <c r="P2" s="509"/>
      <c r="Q2" s="509"/>
      <c r="R2" s="509"/>
      <c r="S2" s="509"/>
      <c r="T2" s="509"/>
      <c r="U2" s="509"/>
      <c r="V2" s="509"/>
      <c r="W2" s="41"/>
      <c r="X2" s="41"/>
      <c r="Y2" s="41"/>
      <c r="Z2" s="41"/>
      <c r="AA2" s="41"/>
      <c r="AB2" s="40"/>
      <c r="AC2" s="42"/>
      <c r="AD2" s="39"/>
      <c r="AE2" s="39"/>
      <c r="AF2" s="43"/>
      <c r="AG2" s="43"/>
      <c r="AH2" s="43"/>
      <c r="AI2" s="43"/>
      <c r="AJ2" s="44"/>
      <c r="AK2" s="42"/>
      <c r="AL2" s="42"/>
      <c r="AM2" s="39"/>
      <c r="AN2" s="39"/>
      <c r="AO2" s="43"/>
      <c r="AP2" s="43"/>
      <c r="AQ2" s="43"/>
      <c r="AR2" s="43"/>
      <c r="AS2" s="43"/>
      <c r="AT2" s="42"/>
      <c r="AU2" s="42"/>
      <c r="AV2" s="39"/>
      <c r="AW2" s="39"/>
      <c r="AX2" s="43"/>
      <c r="AY2" s="43"/>
      <c r="AZ2" s="43"/>
      <c r="BA2" s="43"/>
      <c r="BB2" s="305"/>
      <c r="BC2" s="42"/>
      <c r="BD2" s="42"/>
      <c r="BE2" s="39"/>
      <c r="BF2" s="39"/>
      <c r="BG2" s="43"/>
      <c r="BH2" s="43"/>
      <c r="BI2" s="43"/>
      <c r="BJ2" s="43"/>
      <c r="BK2" s="43"/>
      <c r="BL2" s="42"/>
      <c r="BM2" s="42"/>
    </row>
    <row r="3" spans="1:66" ht="21.75" customHeight="1" x14ac:dyDescent="0.3">
      <c r="A3" s="441" t="s">
        <v>155</v>
      </c>
      <c r="B3" s="441"/>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c r="AG3" s="441"/>
      <c r="AH3" s="441"/>
      <c r="AI3" s="441"/>
      <c r="AJ3" s="441"/>
      <c r="AK3" s="441"/>
      <c r="AL3" s="441"/>
      <c r="AM3" s="441"/>
      <c r="AN3" s="441"/>
      <c r="AO3" s="441"/>
      <c r="AP3" s="441"/>
      <c r="AQ3" s="441"/>
      <c r="AR3" s="441"/>
      <c r="AS3" s="441"/>
      <c r="AT3" s="441"/>
      <c r="AU3" s="441"/>
      <c r="AV3" s="441"/>
      <c r="AW3" s="441"/>
      <c r="AX3" s="441"/>
      <c r="AY3" s="441"/>
      <c r="AZ3" s="441"/>
      <c r="BA3" s="441"/>
      <c r="BB3" s="441"/>
      <c r="BC3" s="441"/>
      <c r="BD3" s="441"/>
      <c r="BE3" s="441"/>
      <c r="BF3" s="441"/>
      <c r="BG3" s="441"/>
      <c r="BH3" s="441"/>
      <c r="BI3" s="441"/>
      <c r="BJ3" s="441"/>
      <c r="BK3" s="441"/>
      <c r="BL3" s="441"/>
      <c r="BM3" s="441"/>
      <c r="BN3" s="441"/>
    </row>
    <row r="4" spans="1:66" ht="23.25" customHeight="1" x14ac:dyDescent="0.3">
      <c r="A4" s="138"/>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306"/>
      <c r="BC4" s="138"/>
      <c r="BD4" s="138"/>
      <c r="BE4" s="138"/>
      <c r="BF4" s="138"/>
      <c r="BG4" s="138"/>
      <c r="BH4" s="138"/>
      <c r="BI4" s="138"/>
      <c r="BJ4" s="138"/>
      <c r="BK4" s="138"/>
      <c r="BL4" s="138"/>
      <c r="BM4" s="138"/>
      <c r="BN4" s="138"/>
    </row>
    <row r="5" spans="1:66" ht="23.25" customHeight="1" x14ac:dyDescent="0.3">
      <c r="A5" s="138"/>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8"/>
      <c r="AO5" s="138"/>
      <c r="AP5" s="138"/>
      <c r="AQ5" s="138"/>
      <c r="AR5" s="138"/>
      <c r="AS5" s="138"/>
      <c r="AT5" s="138"/>
      <c r="AU5" s="138"/>
      <c r="AV5" s="138"/>
      <c r="AW5" s="138"/>
      <c r="AX5" s="138"/>
      <c r="AY5" s="138"/>
      <c r="AZ5" s="138"/>
      <c r="BA5" s="138"/>
      <c r="BB5" s="306"/>
      <c r="BC5" s="138"/>
      <c r="BD5" s="138"/>
      <c r="BE5" s="138"/>
      <c r="BF5" s="138"/>
      <c r="BG5" s="138"/>
      <c r="BH5" s="138"/>
      <c r="BI5" s="138"/>
      <c r="BJ5" s="138"/>
      <c r="BK5" s="138"/>
      <c r="BL5" s="138"/>
      <c r="BM5" s="138"/>
      <c r="BN5" s="138"/>
    </row>
    <row r="6" spans="1:66" ht="59.25" customHeight="1" x14ac:dyDescent="0.3">
      <c r="A6" s="510" t="s">
        <v>64</v>
      </c>
      <c r="B6" s="510" t="s">
        <v>65</v>
      </c>
      <c r="C6" s="488" t="s">
        <v>66</v>
      </c>
      <c r="D6" s="530" t="s">
        <v>173</v>
      </c>
      <c r="E6" s="531"/>
      <c r="F6" s="531"/>
      <c r="G6" s="531"/>
      <c r="H6" s="531"/>
      <c r="I6" s="531"/>
      <c r="J6" s="531"/>
      <c r="K6" s="532"/>
      <c r="L6" s="488" t="s">
        <v>66</v>
      </c>
      <c r="M6" s="530" t="s">
        <v>188</v>
      </c>
      <c r="N6" s="531"/>
      <c r="O6" s="531"/>
      <c r="P6" s="531"/>
      <c r="Q6" s="531"/>
      <c r="R6" s="531"/>
      <c r="S6" s="531"/>
      <c r="T6" s="532"/>
      <c r="U6" s="513" t="s">
        <v>66</v>
      </c>
      <c r="V6" s="502" t="s">
        <v>198</v>
      </c>
      <c r="W6" s="503"/>
      <c r="X6" s="503"/>
      <c r="Y6" s="503"/>
      <c r="Z6" s="503"/>
      <c r="AA6" s="503"/>
      <c r="AB6" s="503"/>
      <c r="AC6" s="504"/>
      <c r="AD6" s="488" t="s">
        <v>66</v>
      </c>
      <c r="AE6" s="491" t="s">
        <v>199</v>
      </c>
      <c r="AF6" s="492"/>
      <c r="AG6" s="492"/>
      <c r="AH6" s="492"/>
      <c r="AI6" s="492"/>
      <c r="AJ6" s="492"/>
      <c r="AK6" s="492"/>
      <c r="AL6" s="493"/>
      <c r="AM6" s="488" t="s">
        <v>66</v>
      </c>
      <c r="AN6" s="491" t="s">
        <v>200</v>
      </c>
      <c r="AO6" s="492"/>
      <c r="AP6" s="492"/>
      <c r="AQ6" s="492"/>
      <c r="AR6" s="492"/>
      <c r="AS6" s="492"/>
      <c r="AT6" s="492"/>
      <c r="AU6" s="493"/>
      <c r="AV6" s="488" t="s">
        <v>66</v>
      </c>
      <c r="AW6" s="491" t="s">
        <v>201</v>
      </c>
      <c r="AX6" s="492"/>
      <c r="AY6" s="492"/>
      <c r="AZ6" s="492"/>
      <c r="BA6" s="492"/>
      <c r="BB6" s="492"/>
      <c r="BC6" s="492"/>
      <c r="BD6" s="493"/>
      <c r="BE6" s="488" t="s">
        <v>66</v>
      </c>
      <c r="BF6" s="491" t="s">
        <v>174</v>
      </c>
      <c r="BG6" s="492"/>
      <c r="BH6" s="492"/>
      <c r="BI6" s="492"/>
      <c r="BJ6" s="492"/>
      <c r="BK6" s="492"/>
      <c r="BL6" s="492"/>
      <c r="BM6" s="493"/>
      <c r="BN6" s="516" t="s">
        <v>1</v>
      </c>
    </row>
    <row r="7" spans="1:66" ht="26.25" customHeight="1" x14ac:dyDescent="0.3">
      <c r="A7" s="511"/>
      <c r="B7" s="511"/>
      <c r="C7" s="489"/>
      <c r="D7" s="524" t="s">
        <v>67</v>
      </c>
      <c r="E7" s="526" t="s">
        <v>68</v>
      </c>
      <c r="F7" s="527"/>
      <c r="G7" s="483" t="s">
        <v>69</v>
      </c>
      <c r="H7" s="483" t="s">
        <v>70</v>
      </c>
      <c r="I7" s="528" t="s">
        <v>71</v>
      </c>
      <c r="J7" s="498" t="s">
        <v>94</v>
      </c>
      <c r="K7" s="500" t="s">
        <v>95</v>
      </c>
      <c r="L7" s="489"/>
      <c r="M7" s="524" t="s">
        <v>67</v>
      </c>
      <c r="N7" s="526" t="s">
        <v>68</v>
      </c>
      <c r="O7" s="527"/>
      <c r="P7" s="483" t="s">
        <v>69</v>
      </c>
      <c r="Q7" s="483" t="s">
        <v>70</v>
      </c>
      <c r="R7" s="528" t="s">
        <v>71</v>
      </c>
      <c r="S7" s="533" t="s">
        <v>94</v>
      </c>
      <c r="T7" s="483" t="s">
        <v>95</v>
      </c>
      <c r="U7" s="514"/>
      <c r="V7" s="483" t="s">
        <v>67</v>
      </c>
      <c r="W7" s="485" t="s">
        <v>68</v>
      </c>
      <c r="X7" s="486"/>
      <c r="Y7" s="524" t="s">
        <v>69</v>
      </c>
      <c r="Z7" s="524" t="s">
        <v>70</v>
      </c>
      <c r="AA7" s="524" t="s">
        <v>71</v>
      </c>
      <c r="AB7" s="498" t="s">
        <v>94</v>
      </c>
      <c r="AC7" s="500" t="s">
        <v>95</v>
      </c>
      <c r="AD7" s="489"/>
      <c r="AE7" s="483" t="s">
        <v>67</v>
      </c>
      <c r="AF7" s="494" t="s">
        <v>68</v>
      </c>
      <c r="AG7" s="495"/>
      <c r="AH7" s="483" t="s">
        <v>69</v>
      </c>
      <c r="AI7" s="483" t="s">
        <v>70</v>
      </c>
      <c r="AJ7" s="496" t="s">
        <v>71</v>
      </c>
      <c r="AK7" s="498" t="s">
        <v>164</v>
      </c>
      <c r="AL7" s="500" t="s">
        <v>95</v>
      </c>
      <c r="AM7" s="489"/>
      <c r="AN7" s="483" t="s">
        <v>67</v>
      </c>
      <c r="AO7" s="494" t="s">
        <v>68</v>
      </c>
      <c r="AP7" s="495"/>
      <c r="AQ7" s="483" t="s">
        <v>69</v>
      </c>
      <c r="AR7" s="483" t="s">
        <v>70</v>
      </c>
      <c r="AS7" s="496" t="s">
        <v>71</v>
      </c>
      <c r="AT7" s="500" t="s">
        <v>94</v>
      </c>
      <c r="AU7" s="500" t="s">
        <v>95</v>
      </c>
      <c r="AV7" s="489"/>
      <c r="AW7" s="483" t="s">
        <v>67</v>
      </c>
      <c r="AX7" s="494" t="s">
        <v>68</v>
      </c>
      <c r="AY7" s="495"/>
      <c r="AZ7" s="483" t="s">
        <v>69</v>
      </c>
      <c r="BA7" s="483" t="s">
        <v>70</v>
      </c>
      <c r="BB7" s="496" t="s">
        <v>71</v>
      </c>
      <c r="BC7" s="500" t="s">
        <v>94</v>
      </c>
      <c r="BD7" s="500" t="s">
        <v>95</v>
      </c>
      <c r="BE7" s="489"/>
      <c r="BF7" s="483" t="s">
        <v>67</v>
      </c>
      <c r="BG7" s="494" t="s">
        <v>68</v>
      </c>
      <c r="BH7" s="495"/>
      <c r="BI7" s="483" t="s">
        <v>69</v>
      </c>
      <c r="BJ7" s="483" t="s">
        <v>70</v>
      </c>
      <c r="BK7" s="483" t="s">
        <v>71</v>
      </c>
      <c r="BL7" s="500" t="s">
        <v>94</v>
      </c>
      <c r="BM7" s="500" t="s">
        <v>95</v>
      </c>
      <c r="BN7" s="517"/>
    </row>
    <row r="8" spans="1:66" ht="69" customHeight="1" x14ac:dyDescent="0.3">
      <c r="A8" s="512"/>
      <c r="B8" s="512"/>
      <c r="C8" s="490"/>
      <c r="D8" s="525"/>
      <c r="E8" s="139" t="s">
        <v>72</v>
      </c>
      <c r="F8" s="139" t="s">
        <v>73</v>
      </c>
      <c r="G8" s="484"/>
      <c r="H8" s="484"/>
      <c r="I8" s="529"/>
      <c r="J8" s="499"/>
      <c r="K8" s="501"/>
      <c r="L8" s="490"/>
      <c r="M8" s="525"/>
      <c r="N8" s="139" t="s">
        <v>72</v>
      </c>
      <c r="O8" s="139" t="s">
        <v>73</v>
      </c>
      <c r="P8" s="484"/>
      <c r="Q8" s="484"/>
      <c r="R8" s="529"/>
      <c r="S8" s="534"/>
      <c r="T8" s="484"/>
      <c r="U8" s="515"/>
      <c r="V8" s="484"/>
      <c r="W8" s="259" t="s">
        <v>72</v>
      </c>
      <c r="X8" s="259" t="s">
        <v>73</v>
      </c>
      <c r="Y8" s="525"/>
      <c r="Z8" s="525"/>
      <c r="AA8" s="525"/>
      <c r="AB8" s="499"/>
      <c r="AC8" s="501"/>
      <c r="AD8" s="490"/>
      <c r="AE8" s="484"/>
      <c r="AF8" s="263" t="s">
        <v>72</v>
      </c>
      <c r="AG8" s="263" t="s">
        <v>73</v>
      </c>
      <c r="AH8" s="484"/>
      <c r="AI8" s="484"/>
      <c r="AJ8" s="497"/>
      <c r="AK8" s="499"/>
      <c r="AL8" s="501"/>
      <c r="AM8" s="490"/>
      <c r="AN8" s="484"/>
      <c r="AO8" s="263" t="s">
        <v>72</v>
      </c>
      <c r="AP8" s="263" t="s">
        <v>73</v>
      </c>
      <c r="AQ8" s="484"/>
      <c r="AR8" s="484"/>
      <c r="AS8" s="497"/>
      <c r="AT8" s="501"/>
      <c r="AU8" s="501"/>
      <c r="AV8" s="490"/>
      <c r="AW8" s="484"/>
      <c r="AX8" s="263" t="s">
        <v>72</v>
      </c>
      <c r="AY8" s="263" t="s">
        <v>73</v>
      </c>
      <c r="AZ8" s="484"/>
      <c r="BA8" s="484"/>
      <c r="BB8" s="497"/>
      <c r="BC8" s="501"/>
      <c r="BD8" s="501"/>
      <c r="BE8" s="490"/>
      <c r="BF8" s="484"/>
      <c r="BG8" s="263" t="s">
        <v>72</v>
      </c>
      <c r="BH8" s="263" t="s">
        <v>73</v>
      </c>
      <c r="BI8" s="484"/>
      <c r="BJ8" s="484"/>
      <c r="BK8" s="484"/>
      <c r="BL8" s="501"/>
      <c r="BM8" s="501"/>
      <c r="BN8" s="518"/>
    </row>
    <row r="9" spans="1:66" s="130" customFormat="1" ht="27.75" customHeight="1" x14ac:dyDescent="0.3">
      <c r="A9" s="45">
        <v>1</v>
      </c>
      <c r="B9" s="46" t="s">
        <v>41</v>
      </c>
      <c r="C9" s="317">
        <f>SUM(D9:K9)</f>
        <v>29</v>
      </c>
      <c r="D9" s="204">
        <v>20</v>
      </c>
      <c r="E9" s="204">
        <v>1</v>
      </c>
      <c r="F9" s="204">
        <v>1</v>
      </c>
      <c r="G9" s="204">
        <v>1</v>
      </c>
      <c r="H9" s="204">
        <v>2</v>
      </c>
      <c r="I9" s="237">
        <v>2</v>
      </c>
      <c r="J9" s="204">
        <v>1</v>
      </c>
      <c r="K9" s="204">
        <v>1</v>
      </c>
      <c r="L9" s="317">
        <f>SUM(M9:T9)</f>
        <v>1</v>
      </c>
      <c r="M9" s="204">
        <v>1</v>
      </c>
      <c r="N9" s="204">
        <v>0</v>
      </c>
      <c r="O9" s="204">
        <v>0</v>
      </c>
      <c r="P9" s="204">
        <v>0</v>
      </c>
      <c r="Q9" s="204">
        <v>0</v>
      </c>
      <c r="R9" s="237">
        <v>0</v>
      </c>
      <c r="S9" s="204">
        <v>0</v>
      </c>
      <c r="T9" s="204">
        <v>0</v>
      </c>
      <c r="U9" s="319">
        <f>SUM(V9:AC9)</f>
        <v>26</v>
      </c>
      <c r="V9" s="184">
        <v>21</v>
      </c>
      <c r="W9" s="204"/>
      <c r="X9" s="204"/>
      <c r="Y9" s="204">
        <v>1</v>
      </c>
      <c r="Z9" s="204">
        <v>2</v>
      </c>
      <c r="AA9" s="237"/>
      <c r="AB9" s="204">
        <v>1</v>
      </c>
      <c r="AC9" s="204">
        <v>1</v>
      </c>
      <c r="AD9" s="319">
        <f>SUM(AE9:AL9)</f>
        <v>0</v>
      </c>
      <c r="AE9" s="184"/>
      <c r="AF9" s="184">
        <v>0</v>
      </c>
      <c r="AG9" s="184">
        <v>0</v>
      </c>
      <c r="AH9" s="184">
        <v>0</v>
      </c>
      <c r="AI9" s="184">
        <v>0</v>
      </c>
      <c r="AJ9" s="184">
        <v>0</v>
      </c>
      <c r="AK9" s="184">
        <v>0</v>
      </c>
      <c r="AL9" s="184"/>
      <c r="AM9" s="319">
        <f>SUM(AN9:AU9)</f>
        <v>0</v>
      </c>
      <c r="AN9" s="184"/>
      <c r="AO9" s="184"/>
      <c r="AP9" s="184"/>
      <c r="AQ9" s="184"/>
      <c r="AR9" s="184"/>
      <c r="AS9" s="238"/>
      <c r="AT9" s="184"/>
      <c r="AU9" s="184"/>
      <c r="AV9" s="319">
        <f>SUM(AW9:BD9)</f>
        <v>0</v>
      </c>
      <c r="AW9" s="184"/>
      <c r="AX9" s="184"/>
      <c r="AY9" s="184"/>
      <c r="AZ9" s="184"/>
      <c r="BA9" s="184"/>
      <c r="BB9" s="307"/>
      <c r="BC9" s="184"/>
      <c r="BD9" s="184"/>
      <c r="BE9" s="319">
        <f>SUM(BF9:BM9)</f>
        <v>4</v>
      </c>
      <c r="BF9" s="184">
        <f t="shared" ref="BF9:BF32" si="0">(D9+M9)-V9-AE9-AN9+AW9</f>
        <v>0</v>
      </c>
      <c r="BG9" s="184">
        <f t="shared" ref="BG9:BG32" si="1">(E9+N9)-W9-AF9-AO9+AX9</f>
        <v>1</v>
      </c>
      <c r="BH9" s="184">
        <f t="shared" ref="BH9:BH32" si="2">(F9+O9)-X9-AG9-AP9+AY9</f>
        <v>1</v>
      </c>
      <c r="BI9" s="184">
        <f t="shared" ref="BI9:BI32" si="3">(G9+P9)-Y9-AH9-AQ9+AZ9</f>
        <v>0</v>
      </c>
      <c r="BJ9" s="184">
        <f t="shared" ref="BJ9:BJ32" si="4">(H9+Q9)-Z9-AI9-AR9+BA9</f>
        <v>0</v>
      </c>
      <c r="BK9" s="184">
        <f t="shared" ref="BK9:BK32" si="5">(I9+R9)-AA9-AJ9-AS9+BB9</f>
        <v>2</v>
      </c>
      <c r="BL9" s="184">
        <f t="shared" ref="BL9:BL32" si="6">(J9+S9)-AB9-AK9-AT9+BC9</f>
        <v>0</v>
      </c>
      <c r="BM9" s="184">
        <f t="shared" ref="BM9:BM32" si="7">(K9+T9)-AC9-AL9-AU9+BD9</f>
        <v>0</v>
      </c>
      <c r="BN9" s="92"/>
    </row>
    <row r="10" spans="1:66" s="130" customFormat="1" ht="27.75" customHeight="1" x14ac:dyDescent="0.3">
      <c r="A10" s="45">
        <v>2</v>
      </c>
      <c r="B10" s="46" t="s">
        <v>42</v>
      </c>
      <c r="C10" s="317">
        <f t="shared" ref="C10:C32" si="8">SUM(D10:K10)</f>
        <v>40</v>
      </c>
      <c r="D10" s="204">
        <v>28</v>
      </c>
      <c r="E10" s="204">
        <v>2</v>
      </c>
      <c r="F10" s="204">
        <v>1</v>
      </c>
      <c r="G10" s="204">
        <v>1</v>
      </c>
      <c r="H10" s="204">
        <v>3</v>
      </c>
      <c r="I10" s="237">
        <v>3</v>
      </c>
      <c r="J10" s="204">
        <v>1</v>
      </c>
      <c r="K10" s="204">
        <v>1</v>
      </c>
      <c r="L10" s="317">
        <f t="shared" ref="L10:L32" si="9">SUM(M10:T10)</f>
        <v>1</v>
      </c>
      <c r="M10" s="204">
        <v>1</v>
      </c>
      <c r="N10" s="204"/>
      <c r="O10" s="204"/>
      <c r="P10" s="204"/>
      <c r="Q10" s="204"/>
      <c r="R10" s="237"/>
      <c r="S10" s="204"/>
      <c r="T10" s="204"/>
      <c r="U10" s="319">
        <f t="shared" ref="U10:U31" si="10">SUM(V10:AC10)</f>
        <v>38</v>
      </c>
      <c r="V10" s="184">
        <v>28</v>
      </c>
      <c r="W10" s="204">
        <v>1</v>
      </c>
      <c r="X10" s="204">
        <v>1</v>
      </c>
      <c r="Y10" s="204">
        <v>1</v>
      </c>
      <c r="Z10" s="204">
        <v>3</v>
      </c>
      <c r="AA10" s="237">
        <v>3</v>
      </c>
      <c r="AB10" s="204">
        <v>1</v>
      </c>
      <c r="AC10" s="204"/>
      <c r="AD10" s="319">
        <f t="shared" ref="AD10:AD31" si="11">SUM(AE10:AL10)</f>
        <v>0</v>
      </c>
      <c r="AE10" s="184">
        <v>0</v>
      </c>
      <c r="AF10" s="184">
        <v>0</v>
      </c>
      <c r="AG10" s="184">
        <v>0</v>
      </c>
      <c r="AH10" s="184">
        <v>0</v>
      </c>
      <c r="AI10" s="184">
        <v>0</v>
      </c>
      <c r="AJ10" s="184"/>
      <c r="AK10" s="184">
        <v>0</v>
      </c>
      <c r="AL10" s="184"/>
      <c r="AM10" s="319">
        <f t="shared" ref="AM10:AM32" si="12">SUM(AN10:AU10)</f>
        <v>0</v>
      </c>
      <c r="AN10" s="184">
        <v>0</v>
      </c>
      <c r="AO10" s="184"/>
      <c r="AP10" s="184"/>
      <c r="AQ10" s="184"/>
      <c r="AR10" s="184"/>
      <c r="AS10" s="238"/>
      <c r="AT10" s="184"/>
      <c r="AU10" s="184"/>
      <c r="AV10" s="319">
        <f t="shared" ref="AV10:AV32" si="13">SUM(AW10:BD10)</f>
        <v>0</v>
      </c>
      <c r="AW10" s="184"/>
      <c r="AX10" s="184"/>
      <c r="AY10" s="184"/>
      <c r="AZ10" s="184"/>
      <c r="BA10" s="184"/>
      <c r="BB10" s="307"/>
      <c r="BC10" s="184"/>
      <c r="BD10" s="184"/>
      <c r="BE10" s="319">
        <f t="shared" ref="BE10:BE32" si="14">SUM(BF10:BM10)</f>
        <v>3</v>
      </c>
      <c r="BF10" s="184">
        <f t="shared" si="0"/>
        <v>1</v>
      </c>
      <c r="BG10" s="184">
        <f t="shared" si="1"/>
        <v>1</v>
      </c>
      <c r="BH10" s="184">
        <f t="shared" si="2"/>
        <v>0</v>
      </c>
      <c r="BI10" s="184">
        <f t="shared" si="3"/>
        <v>0</v>
      </c>
      <c r="BJ10" s="184">
        <f t="shared" si="4"/>
        <v>0</v>
      </c>
      <c r="BK10" s="184">
        <f t="shared" si="5"/>
        <v>0</v>
      </c>
      <c r="BL10" s="184">
        <f t="shared" si="6"/>
        <v>0</v>
      </c>
      <c r="BM10" s="184">
        <f t="shared" si="7"/>
        <v>1</v>
      </c>
      <c r="BN10" s="92"/>
    </row>
    <row r="11" spans="1:66" s="130" customFormat="1" ht="27.75" customHeight="1" x14ac:dyDescent="0.3">
      <c r="A11" s="45">
        <v>3</v>
      </c>
      <c r="B11" s="46" t="s">
        <v>43</v>
      </c>
      <c r="C11" s="317">
        <f t="shared" si="8"/>
        <v>65</v>
      </c>
      <c r="D11" s="204">
        <v>48</v>
      </c>
      <c r="E11" s="239">
        <v>2</v>
      </c>
      <c r="F11" s="239">
        <v>3</v>
      </c>
      <c r="G11" s="239">
        <v>1</v>
      </c>
      <c r="H11" s="239">
        <v>5</v>
      </c>
      <c r="I11" s="237">
        <v>3</v>
      </c>
      <c r="J11" s="204">
        <v>2</v>
      </c>
      <c r="K11" s="204">
        <v>1</v>
      </c>
      <c r="L11" s="317">
        <f t="shared" si="9"/>
        <v>2</v>
      </c>
      <c r="M11" s="204">
        <v>2</v>
      </c>
      <c r="N11" s="239"/>
      <c r="O11" s="239"/>
      <c r="P11" s="239"/>
      <c r="Q11" s="239"/>
      <c r="R11" s="237"/>
      <c r="S11" s="204"/>
      <c r="T11" s="204"/>
      <c r="U11" s="319">
        <f t="shared" si="10"/>
        <v>60</v>
      </c>
      <c r="V11" s="184">
        <v>45</v>
      </c>
      <c r="W11" s="239">
        <v>2</v>
      </c>
      <c r="X11" s="239">
        <v>3</v>
      </c>
      <c r="Y11" s="239">
        <v>1</v>
      </c>
      <c r="Z11" s="239">
        <v>5</v>
      </c>
      <c r="AA11" s="237">
        <v>2</v>
      </c>
      <c r="AB11" s="204">
        <v>1</v>
      </c>
      <c r="AC11" s="204">
        <v>1</v>
      </c>
      <c r="AD11" s="319">
        <f t="shared" si="11"/>
        <v>2</v>
      </c>
      <c r="AE11" s="184">
        <v>2</v>
      </c>
      <c r="AF11" s="184">
        <v>0</v>
      </c>
      <c r="AG11" s="184">
        <v>0</v>
      </c>
      <c r="AH11" s="184">
        <v>0</v>
      </c>
      <c r="AI11" s="184">
        <v>0</v>
      </c>
      <c r="AJ11" s="184"/>
      <c r="AK11" s="184"/>
      <c r="AL11" s="184"/>
      <c r="AM11" s="319">
        <f t="shared" si="12"/>
        <v>1</v>
      </c>
      <c r="AN11" s="184">
        <v>1</v>
      </c>
      <c r="AO11" s="184"/>
      <c r="AP11" s="240"/>
      <c r="AQ11" s="184"/>
      <c r="AR11" s="240"/>
      <c r="AS11" s="238"/>
      <c r="AT11" s="184"/>
      <c r="AU11" s="184"/>
      <c r="AV11" s="319">
        <f t="shared" si="13"/>
        <v>-1</v>
      </c>
      <c r="AW11" s="185">
        <v>-1</v>
      </c>
      <c r="AX11" s="184"/>
      <c r="AY11" s="240"/>
      <c r="AZ11" s="184"/>
      <c r="BA11" s="240"/>
      <c r="BB11" s="307"/>
      <c r="BC11" s="184"/>
      <c r="BD11" s="184"/>
      <c r="BE11" s="319">
        <f t="shared" si="14"/>
        <v>3</v>
      </c>
      <c r="BF11" s="184">
        <f t="shared" si="0"/>
        <v>1</v>
      </c>
      <c r="BG11" s="184">
        <f t="shared" si="1"/>
        <v>0</v>
      </c>
      <c r="BH11" s="184">
        <f t="shared" si="2"/>
        <v>0</v>
      </c>
      <c r="BI11" s="184">
        <f t="shared" si="3"/>
        <v>0</v>
      </c>
      <c r="BJ11" s="184">
        <f t="shared" si="4"/>
        <v>0</v>
      </c>
      <c r="BK11" s="184">
        <f t="shared" si="5"/>
        <v>1</v>
      </c>
      <c r="BL11" s="184">
        <f t="shared" si="6"/>
        <v>1</v>
      </c>
      <c r="BM11" s="184">
        <f t="shared" si="7"/>
        <v>0</v>
      </c>
      <c r="BN11" s="299"/>
    </row>
    <row r="12" spans="1:66" s="130" customFormat="1" ht="27.75" customHeight="1" x14ac:dyDescent="0.3">
      <c r="A12" s="45">
        <v>4</v>
      </c>
      <c r="B12" s="46" t="s">
        <v>44</v>
      </c>
      <c r="C12" s="317">
        <f t="shared" si="8"/>
        <v>66</v>
      </c>
      <c r="D12" s="204">
        <v>51</v>
      </c>
      <c r="E12" s="209">
        <v>2</v>
      </c>
      <c r="F12" s="209">
        <v>2</v>
      </c>
      <c r="G12" s="209">
        <v>1</v>
      </c>
      <c r="H12" s="209">
        <v>4</v>
      </c>
      <c r="I12" s="209">
        <v>3</v>
      </c>
      <c r="J12" s="209">
        <v>2</v>
      </c>
      <c r="K12" s="204">
        <v>1</v>
      </c>
      <c r="L12" s="317">
        <f t="shared" si="9"/>
        <v>2</v>
      </c>
      <c r="M12" s="204">
        <v>1</v>
      </c>
      <c r="N12" s="209"/>
      <c r="O12" s="209"/>
      <c r="P12" s="209"/>
      <c r="Q12" s="209">
        <v>1</v>
      </c>
      <c r="R12" s="209"/>
      <c r="S12" s="209"/>
      <c r="T12" s="204"/>
      <c r="U12" s="319">
        <f t="shared" si="10"/>
        <v>60</v>
      </c>
      <c r="V12" s="184">
        <v>48</v>
      </c>
      <c r="W12" s="209">
        <v>2</v>
      </c>
      <c r="X12" s="209">
        <v>1</v>
      </c>
      <c r="Y12" s="209">
        <v>1</v>
      </c>
      <c r="Z12" s="209">
        <v>4</v>
      </c>
      <c r="AA12" s="209">
        <v>3</v>
      </c>
      <c r="AB12" s="209"/>
      <c r="AC12" s="209">
        <v>1</v>
      </c>
      <c r="AD12" s="319">
        <f t="shared" si="11"/>
        <v>1</v>
      </c>
      <c r="AE12" s="184">
        <v>1</v>
      </c>
      <c r="AF12" s="184">
        <v>0</v>
      </c>
      <c r="AG12" s="184"/>
      <c r="AH12" s="184"/>
      <c r="AI12" s="184"/>
      <c r="AJ12" s="184"/>
      <c r="AK12" s="184"/>
      <c r="AL12" s="184">
        <v>0</v>
      </c>
      <c r="AM12" s="319">
        <f t="shared" si="12"/>
        <v>0</v>
      </c>
      <c r="AN12" s="184"/>
      <c r="AO12" s="184"/>
      <c r="AP12" s="210"/>
      <c r="AQ12" s="184"/>
      <c r="AR12" s="210"/>
      <c r="AS12" s="210"/>
      <c r="AT12" s="210"/>
      <c r="AU12" s="210"/>
      <c r="AV12" s="319">
        <f t="shared" si="13"/>
        <v>0</v>
      </c>
      <c r="AW12" s="184"/>
      <c r="AX12" s="184"/>
      <c r="AY12" s="210"/>
      <c r="AZ12" s="184"/>
      <c r="BA12" s="210"/>
      <c r="BB12" s="308"/>
      <c r="BC12" s="210"/>
      <c r="BD12" s="210"/>
      <c r="BE12" s="319">
        <f t="shared" si="14"/>
        <v>7</v>
      </c>
      <c r="BF12" s="184">
        <f t="shared" si="0"/>
        <v>3</v>
      </c>
      <c r="BG12" s="184">
        <f t="shared" si="1"/>
        <v>0</v>
      </c>
      <c r="BH12" s="184">
        <f t="shared" si="2"/>
        <v>1</v>
      </c>
      <c r="BI12" s="184">
        <f t="shared" si="3"/>
        <v>0</v>
      </c>
      <c r="BJ12" s="184">
        <f t="shared" si="4"/>
        <v>1</v>
      </c>
      <c r="BK12" s="184">
        <f t="shared" si="5"/>
        <v>0</v>
      </c>
      <c r="BL12" s="184">
        <f t="shared" si="6"/>
        <v>2</v>
      </c>
      <c r="BM12" s="184">
        <f t="shared" si="7"/>
        <v>0</v>
      </c>
      <c r="BN12" s="89"/>
    </row>
    <row r="13" spans="1:66" s="130" customFormat="1" ht="27.75" customHeight="1" x14ac:dyDescent="0.3">
      <c r="A13" s="45">
        <v>5</v>
      </c>
      <c r="B13" s="46" t="s">
        <v>45</v>
      </c>
      <c r="C13" s="317">
        <f t="shared" si="8"/>
        <v>65</v>
      </c>
      <c r="D13" s="204">
        <v>49</v>
      </c>
      <c r="E13" s="297">
        <v>2</v>
      </c>
      <c r="F13" s="297">
        <v>2</v>
      </c>
      <c r="G13" s="297">
        <v>1</v>
      </c>
      <c r="H13" s="297">
        <v>5</v>
      </c>
      <c r="I13" s="237">
        <v>3</v>
      </c>
      <c r="J13" s="204">
        <v>2</v>
      </c>
      <c r="K13" s="204">
        <v>1</v>
      </c>
      <c r="L13" s="317">
        <f t="shared" si="9"/>
        <v>2</v>
      </c>
      <c r="M13" s="204">
        <v>2</v>
      </c>
      <c r="N13" s="297"/>
      <c r="O13" s="297"/>
      <c r="P13" s="297"/>
      <c r="Q13" s="297"/>
      <c r="R13" s="237"/>
      <c r="S13" s="204"/>
      <c r="T13" s="204"/>
      <c r="U13" s="319">
        <f t="shared" si="10"/>
        <v>55</v>
      </c>
      <c r="V13" s="184">
        <v>44</v>
      </c>
      <c r="W13" s="297">
        <v>2</v>
      </c>
      <c r="X13" s="297">
        <v>1</v>
      </c>
      <c r="Y13" s="297">
        <v>1</v>
      </c>
      <c r="Z13" s="297">
        <v>4</v>
      </c>
      <c r="AA13" s="237">
        <v>2</v>
      </c>
      <c r="AB13" s="204"/>
      <c r="AC13" s="204">
        <v>1</v>
      </c>
      <c r="AD13" s="319">
        <f t="shared" si="11"/>
        <v>3</v>
      </c>
      <c r="AE13" s="184">
        <v>3</v>
      </c>
      <c r="AF13" s="184">
        <v>0</v>
      </c>
      <c r="AG13" s="184">
        <v>0</v>
      </c>
      <c r="AH13" s="184"/>
      <c r="AI13" s="184">
        <v>0</v>
      </c>
      <c r="AJ13" s="184"/>
      <c r="AK13" s="184"/>
      <c r="AL13" s="184">
        <v>0</v>
      </c>
      <c r="AM13" s="319">
        <f t="shared" si="12"/>
        <v>2</v>
      </c>
      <c r="AN13" s="184">
        <v>2</v>
      </c>
      <c r="AO13" s="184"/>
      <c r="AP13" s="298"/>
      <c r="AQ13" s="184"/>
      <c r="AR13" s="298"/>
      <c r="AS13" s="238"/>
      <c r="AT13" s="184"/>
      <c r="AU13" s="184"/>
      <c r="AV13" s="319">
        <f t="shared" si="13"/>
        <v>0</v>
      </c>
      <c r="AW13" s="184"/>
      <c r="AX13" s="184"/>
      <c r="AY13" s="298"/>
      <c r="AZ13" s="184"/>
      <c r="BA13" s="298"/>
      <c r="BB13" s="307"/>
      <c r="BC13" s="184"/>
      <c r="BD13" s="184"/>
      <c r="BE13" s="319">
        <f t="shared" si="14"/>
        <v>7</v>
      </c>
      <c r="BF13" s="184">
        <f t="shared" si="0"/>
        <v>2</v>
      </c>
      <c r="BG13" s="184">
        <f t="shared" si="1"/>
        <v>0</v>
      </c>
      <c r="BH13" s="184">
        <f t="shared" si="2"/>
        <v>1</v>
      </c>
      <c r="BI13" s="184">
        <f t="shared" si="3"/>
        <v>0</v>
      </c>
      <c r="BJ13" s="184">
        <f t="shared" si="4"/>
        <v>1</v>
      </c>
      <c r="BK13" s="184">
        <f t="shared" si="5"/>
        <v>1</v>
      </c>
      <c r="BL13" s="184">
        <f t="shared" si="6"/>
        <v>2</v>
      </c>
      <c r="BM13" s="184">
        <f t="shared" si="7"/>
        <v>0</v>
      </c>
      <c r="BN13" s="92"/>
    </row>
    <row r="14" spans="1:66" s="130" customFormat="1" ht="27.75" customHeight="1" x14ac:dyDescent="0.3">
      <c r="A14" s="45">
        <v>6</v>
      </c>
      <c r="B14" s="46" t="s">
        <v>46</v>
      </c>
      <c r="C14" s="317">
        <f t="shared" si="8"/>
        <v>48</v>
      </c>
      <c r="D14" s="204">
        <v>36</v>
      </c>
      <c r="E14" s="204">
        <v>2</v>
      </c>
      <c r="F14" s="204">
        <v>1</v>
      </c>
      <c r="G14" s="204">
        <v>1</v>
      </c>
      <c r="H14" s="204">
        <v>4</v>
      </c>
      <c r="I14" s="237">
        <v>2</v>
      </c>
      <c r="J14" s="204">
        <v>1</v>
      </c>
      <c r="K14" s="204">
        <v>1</v>
      </c>
      <c r="L14" s="317">
        <f t="shared" si="9"/>
        <v>1</v>
      </c>
      <c r="M14" s="204">
        <v>1</v>
      </c>
      <c r="N14" s="204"/>
      <c r="O14" s="204"/>
      <c r="P14" s="204"/>
      <c r="Q14" s="204"/>
      <c r="R14" s="237"/>
      <c r="S14" s="204"/>
      <c r="T14" s="204"/>
      <c r="U14" s="319">
        <f t="shared" si="10"/>
        <v>45</v>
      </c>
      <c r="V14" s="184">
        <v>36</v>
      </c>
      <c r="W14" s="204">
        <v>2</v>
      </c>
      <c r="X14" s="204">
        <v>2</v>
      </c>
      <c r="Y14" s="204"/>
      <c r="Z14" s="204">
        <v>4</v>
      </c>
      <c r="AA14" s="237">
        <v>1</v>
      </c>
      <c r="AB14" s="204"/>
      <c r="AC14" s="204"/>
      <c r="AD14" s="319">
        <f t="shared" si="11"/>
        <v>3</v>
      </c>
      <c r="AE14" s="184">
        <v>2</v>
      </c>
      <c r="AF14" s="184">
        <v>0</v>
      </c>
      <c r="AG14" s="184">
        <v>0</v>
      </c>
      <c r="AH14" s="184">
        <v>1</v>
      </c>
      <c r="AI14" s="184">
        <v>0</v>
      </c>
      <c r="AJ14" s="184"/>
      <c r="AK14" s="184"/>
      <c r="AL14" s="184"/>
      <c r="AM14" s="319">
        <f t="shared" si="12"/>
        <v>1</v>
      </c>
      <c r="AN14" s="184">
        <v>1</v>
      </c>
      <c r="AO14" s="184"/>
      <c r="AP14" s="184"/>
      <c r="AQ14" s="184"/>
      <c r="AR14" s="184"/>
      <c r="AS14" s="238"/>
      <c r="AT14" s="184"/>
      <c r="AU14" s="184"/>
      <c r="AV14" s="319">
        <f t="shared" si="13"/>
        <v>-4</v>
      </c>
      <c r="AW14" s="185">
        <v>-3</v>
      </c>
      <c r="AX14" s="184"/>
      <c r="AY14" s="184">
        <v>-1</v>
      </c>
      <c r="AZ14" s="184"/>
      <c r="BA14" s="184"/>
      <c r="BB14" s="307"/>
      <c r="BC14" s="184"/>
      <c r="BD14" s="184"/>
      <c r="BE14" s="319">
        <f t="shared" si="14"/>
        <v>-4</v>
      </c>
      <c r="BF14" s="184">
        <f t="shared" si="0"/>
        <v>-5</v>
      </c>
      <c r="BG14" s="184">
        <f t="shared" si="1"/>
        <v>0</v>
      </c>
      <c r="BH14" s="184">
        <f t="shared" si="2"/>
        <v>-2</v>
      </c>
      <c r="BI14" s="184">
        <f t="shared" si="3"/>
        <v>0</v>
      </c>
      <c r="BJ14" s="184">
        <f t="shared" si="4"/>
        <v>0</v>
      </c>
      <c r="BK14" s="184">
        <f t="shared" si="5"/>
        <v>1</v>
      </c>
      <c r="BL14" s="184">
        <f t="shared" si="6"/>
        <v>1</v>
      </c>
      <c r="BM14" s="184">
        <f t="shared" si="7"/>
        <v>1</v>
      </c>
      <c r="BN14" s="89"/>
    </row>
    <row r="15" spans="1:66" s="130" customFormat="1" ht="27.75" customHeight="1" x14ac:dyDescent="0.3">
      <c r="A15" s="45">
        <v>7</v>
      </c>
      <c r="B15" s="46" t="s">
        <v>47</v>
      </c>
      <c r="C15" s="317">
        <f t="shared" si="8"/>
        <v>72</v>
      </c>
      <c r="D15" s="204">
        <v>56</v>
      </c>
      <c r="E15" s="239">
        <v>2</v>
      </c>
      <c r="F15" s="239">
        <v>2</v>
      </c>
      <c r="G15" s="239">
        <v>2</v>
      </c>
      <c r="H15" s="239">
        <v>6</v>
      </c>
      <c r="I15" s="237">
        <v>2</v>
      </c>
      <c r="J15" s="204">
        <v>1</v>
      </c>
      <c r="K15" s="204">
        <v>1</v>
      </c>
      <c r="L15" s="317">
        <f t="shared" si="9"/>
        <v>3</v>
      </c>
      <c r="M15" s="204">
        <v>3</v>
      </c>
      <c r="N15" s="239"/>
      <c r="O15" s="239"/>
      <c r="P15" s="239"/>
      <c r="Q15" s="239"/>
      <c r="R15" s="237"/>
      <c r="S15" s="204"/>
      <c r="T15" s="204"/>
      <c r="U15" s="319">
        <f t="shared" si="10"/>
        <v>73</v>
      </c>
      <c r="V15" s="184">
        <v>59</v>
      </c>
      <c r="W15" s="239">
        <v>2</v>
      </c>
      <c r="X15" s="239">
        <v>2</v>
      </c>
      <c r="Y15" s="239">
        <v>2</v>
      </c>
      <c r="Z15" s="239">
        <v>5</v>
      </c>
      <c r="AA15" s="237">
        <v>2</v>
      </c>
      <c r="AB15" s="204">
        <v>1</v>
      </c>
      <c r="AC15" s="204"/>
      <c r="AD15" s="319">
        <f t="shared" si="11"/>
        <v>3</v>
      </c>
      <c r="AE15" s="184">
        <v>2</v>
      </c>
      <c r="AF15" s="184">
        <v>0</v>
      </c>
      <c r="AG15" s="184"/>
      <c r="AH15" s="184">
        <v>0</v>
      </c>
      <c r="AI15" s="184">
        <v>1</v>
      </c>
      <c r="AJ15" s="184"/>
      <c r="AK15" s="184"/>
      <c r="AL15" s="184">
        <v>0</v>
      </c>
      <c r="AM15" s="319">
        <f t="shared" si="12"/>
        <v>0</v>
      </c>
      <c r="AN15" s="184"/>
      <c r="AO15" s="184"/>
      <c r="AP15" s="240"/>
      <c r="AQ15" s="184"/>
      <c r="AR15" s="240"/>
      <c r="AS15" s="238"/>
      <c r="AT15" s="184"/>
      <c r="AU15" s="184"/>
      <c r="AV15" s="319">
        <f t="shared" si="13"/>
        <v>-1</v>
      </c>
      <c r="AW15" s="185">
        <v>-1</v>
      </c>
      <c r="AX15" s="184"/>
      <c r="AY15" s="240"/>
      <c r="AZ15" s="184"/>
      <c r="BA15" s="240"/>
      <c r="BB15" s="307"/>
      <c r="BC15" s="184"/>
      <c r="BD15" s="184"/>
      <c r="BE15" s="319">
        <f t="shared" si="14"/>
        <v>-2</v>
      </c>
      <c r="BF15" s="184">
        <f t="shared" si="0"/>
        <v>-3</v>
      </c>
      <c r="BG15" s="184">
        <f t="shared" si="1"/>
        <v>0</v>
      </c>
      <c r="BH15" s="184">
        <f t="shared" si="2"/>
        <v>0</v>
      </c>
      <c r="BI15" s="184">
        <f t="shared" si="3"/>
        <v>0</v>
      </c>
      <c r="BJ15" s="184">
        <f t="shared" si="4"/>
        <v>0</v>
      </c>
      <c r="BK15" s="184">
        <f t="shared" si="5"/>
        <v>0</v>
      </c>
      <c r="BL15" s="184">
        <f t="shared" si="6"/>
        <v>0</v>
      </c>
      <c r="BM15" s="184">
        <f t="shared" si="7"/>
        <v>1</v>
      </c>
      <c r="BN15" s="89" t="s">
        <v>178</v>
      </c>
    </row>
    <row r="16" spans="1:66" s="130" customFormat="1" ht="27.75" customHeight="1" x14ac:dyDescent="0.3">
      <c r="A16" s="45">
        <v>8</v>
      </c>
      <c r="B16" s="46" t="s">
        <v>48</v>
      </c>
      <c r="C16" s="317">
        <f t="shared" si="8"/>
        <v>84</v>
      </c>
      <c r="D16" s="204">
        <v>68</v>
      </c>
      <c r="E16" s="204">
        <v>2</v>
      </c>
      <c r="F16" s="204">
        <v>2</v>
      </c>
      <c r="G16" s="204">
        <v>0</v>
      </c>
      <c r="H16" s="204">
        <v>6</v>
      </c>
      <c r="I16" s="237">
        <v>4</v>
      </c>
      <c r="J16" s="204">
        <v>1</v>
      </c>
      <c r="K16" s="204">
        <v>1</v>
      </c>
      <c r="L16" s="317">
        <f t="shared" si="9"/>
        <v>1</v>
      </c>
      <c r="M16" s="204">
        <v>1</v>
      </c>
      <c r="N16" s="204"/>
      <c r="O16" s="204"/>
      <c r="P16" s="204"/>
      <c r="Q16" s="204"/>
      <c r="R16" s="237"/>
      <c r="S16" s="204"/>
      <c r="T16" s="204"/>
      <c r="U16" s="319">
        <f t="shared" si="10"/>
        <v>84</v>
      </c>
      <c r="V16" s="184">
        <v>70</v>
      </c>
      <c r="W16" s="204">
        <v>2</v>
      </c>
      <c r="X16" s="204">
        <v>2</v>
      </c>
      <c r="Y16" s="204">
        <v>0</v>
      </c>
      <c r="Z16" s="204">
        <v>6</v>
      </c>
      <c r="AA16" s="237">
        <v>3</v>
      </c>
      <c r="AB16" s="204"/>
      <c r="AC16" s="204">
        <v>1</v>
      </c>
      <c r="AD16" s="319">
        <f t="shared" si="11"/>
        <v>2</v>
      </c>
      <c r="AE16" s="184">
        <v>1</v>
      </c>
      <c r="AF16" s="184">
        <v>0</v>
      </c>
      <c r="AG16" s="184">
        <v>0</v>
      </c>
      <c r="AH16" s="184">
        <v>0</v>
      </c>
      <c r="AI16" s="184">
        <v>1</v>
      </c>
      <c r="AJ16" s="184"/>
      <c r="AK16" s="184"/>
      <c r="AL16" s="184"/>
      <c r="AM16" s="319">
        <f t="shared" si="12"/>
        <v>1</v>
      </c>
      <c r="AN16" s="184">
        <v>1</v>
      </c>
      <c r="AO16" s="184"/>
      <c r="AP16" s="184"/>
      <c r="AQ16" s="184"/>
      <c r="AR16" s="184"/>
      <c r="AS16" s="238"/>
      <c r="AT16" s="184"/>
      <c r="AU16" s="184"/>
      <c r="AV16" s="319">
        <f t="shared" si="13"/>
        <v>-6</v>
      </c>
      <c r="AW16" s="185">
        <v>-5</v>
      </c>
      <c r="AX16" s="184"/>
      <c r="AY16" s="184"/>
      <c r="AZ16" s="184"/>
      <c r="BA16" s="184">
        <v>-1</v>
      </c>
      <c r="BB16" s="307"/>
      <c r="BC16" s="184"/>
      <c r="BD16" s="184"/>
      <c r="BE16" s="319">
        <f t="shared" si="14"/>
        <v>-8</v>
      </c>
      <c r="BF16" s="184">
        <f t="shared" si="0"/>
        <v>-8</v>
      </c>
      <c r="BG16" s="184">
        <f t="shared" si="1"/>
        <v>0</v>
      </c>
      <c r="BH16" s="184">
        <f t="shared" si="2"/>
        <v>0</v>
      </c>
      <c r="BI16" s="184">
        <f t="shared" si="3"/>
        <v>0</v>
      </c>
      <c r="BJ16" s="184">
        <f t="shared" si="4"/>
        <v>-2</v>
      </c>
      <c r="BK16" s="184">
        <f t="shared" si="5"/>
        <v>1</v>
      </c>
      <c r="BL16" s="184">
        <f t="shared" si="6"/>
        <v>1</v>
      </c>
      <c r="BM16" s="184">
        <f t="shared" si="7"/>
        <v>0</v>
      </c>
      <c r="BN16" s="89"/>
    </row>
    <row r="17" spans="1:66" s="130" customFormat="1" ht="27.75" customHeight="1" x14ac:dyDescent="0.3">
      <c r="A17" s="45">
        <v>9</v>
      </c>
      <c r="B17" s="46" t="s">
        <v>49</v>
      </c>
      <c r="C17" s="317">
        <f t="shared" si="8"/>
        <v>45</v>
      </c>
      <c r="D17" s="204">
        <v>33</v>
      </c>
      <c r="E17" s="239">
        <v>2</v>
      </c>
      <c r="F17" s="239">
        <v>1</v>
      </c>
      <c r="G17" s="239">
        <v>1</v>
      </c>
      <c r="H17" s="239">
        <v>3</v>
      </c>
      <c r="I17" s="237">
        <v>3</v>
      </c>
      <c r="J17" s="204">
        <v>1</v>
      </c>
      <c r="K17" s="204">
        <v>1</v>
      </c>
      <c r="L17" s="317">
        <f t="shared" si="9"/>
        <v>2</v>
      </c>
      <c r="M17" s="204">
        <v>2</v>
      </c>
      <c r="N17" s="239"/>
      <c r="O17" s="239"/>
      <c r="P17" s="239"/>
      <c r="Q17" s="239"/>
      <c r="R17" s="237"/>
      <c r="S17" s="204"/>
      <c r="T17" s="204"/>
      <c r="U17" s="319">
        <f t="shared" si="10"/>
        <v>40</v>
      </c>
      <c r="V17" s="184">
        <v>32</v>
      </c>
      <c r="W17" s="239">
        <v>2</v>
      </c>
      <c r="X17" s="239"/>
      <c r="Y17" s="239">
        <v>1</v>
      </c>
      <c r="Z17" s="239">
        <v>3</v>
      </c>
      <c r="AA17" s="237">
        <v>2</v>
      </c>
      <c r="AB17" s="204"/>
      <c r="AC17" s="204"/>
      <c r="AD17" s="319">
        <f t="shared" si="11"/>
        <v>0</v>
      </c>
      <c r="AE17" s="184"/>
      <c r="AF17" s="184">
        <v>0</v>
      </c>
      <c r="AG17" s="184"/>
      <c r="AH17" s="184">
        <v>0</v>
      </c>
      <c r="AI17" s="184">
        <v>0</v>
      </c>
      <c r="AJ17" s="184">
        <v>0</v>
      </c>
      <c r="AK17" s="184"/>
      <c r="AL17" s="184"/>
      <c r="AM17" s="319">
        <f t="shared" si="12"/>
        <v>1</v>
      </c>
      <c r="AN17" s="185">
        <v>1</v>
      </c>
      <c r="AO17" s="184"/>
      <c r="AP17" s="240"/>
      <c r="AQ17" s="184"/>
      <c r="AR17" s="240"/>
      <c r="AS17" s="238"/>
      <c r="AT17" s="184"/>
      <c r="AU17" s="184"/>
      <c r="AV17" s="319">
        <f t="shared" si="13"/>
        <v>-1</v>
      </c>
      <c r="AW17" s="185">
        <v>-1</v>
      </c>
      <c r="AX17" s="184"/>
      <c r="AY17" s="240"/>
      <c r="AZ17" s="184"/>
      <c r="BA17" s="240"/>
      <c r="BB17" s="307"/>
      <c r="BC17" s="184"/>
      <c r="BD17" s="184"/>
      <c r="BE17" s="319">
        <f t="shared" si="14"/>
        <v>5</v>
      </c>
      <c r="BF17" s="184">
        <f t="shared" si="0"/>
        <v>1</v>
      </c>
      <c r="BG17" s="184">
        <f t="shared" si="1"/>
        <v>0</v>
      </c>
      <c r="BH17" s="184">
        <f t="shared" si="2"/>
        <v>1</v>
      </c>
      <c r="BI17" s="184">
        <f t="shared" si="3"/>
        <v>0</v>
      </c>
      <c r="BJ17" s="184">
        <f t="shared" si="4"/>
        <v>0</v>
      </c>
      <c r="BK17" s="184">
        <f t="shared" si="5"/>
        <v>1</v>
      </c>
      <c r="BL17" s="184">
        <f t="shared" si="6"/>
        <v>1</v>
      </c>
      <c r="BM17" s="184">
        <f t="shared" si="7"/>
        <v>1</v>
      </c>
      <c r="BN17" s="331" t="s">
        <v>203</v>
      </c>
    </row>
    <row r="18" spans="1:66" s="130" customFormat="1" ht="27.75" customHeight="1" x14ac:dyDescent="0.3">
      <c r="A18" s="45">
        <v>10</v>
      </c>
      <c r="B18" s="46" t="s">
        <v>50</v>
      </c>
      <c r="C18" s="317">
        <f t="shared" si="8"/>
        <v>58</v>
      </c>
      <c r="D18" s="204">
        <v>44</v>
      </c>
      <c r="E18" s="239">
        <v>2</v>
      </c>
      <c r="F18" s="239">
        <v>2</v>
      </c>
      <c r="G18" s="239">
        <v>1</v>
      </c>
      <c r="H18" s="239">
        <v>4</v>
      </c>
      <c r="I18" s="237">
        <v>3</v>
      </c>
      <c r="J18" s="204">
        <v>1</v>
      </c>
      <c r="K18" s="204">
        <v>1</v>
      </c>
      <c r="L18" s="317">
        <f t="shared" si="9"/>
        <v>1</v>
      </c>
      <c r="M18" s="204">
        <v>1</v>
      </c>
      <c r="N18" s="239"/>
      <c r="O18" s="239"/>
      <c r="P18" s="239"/>
      <c r="Q18" s="239"/>
      <c r="R18" s="237"/>
      <c r="S18" s="204"/>
      <c r="T18" s="204"/>
      <c r="U18" s="319">
        <f t="shared" si="10"/>
        <v>52</v>
      </c>
      <c r="V18" s="184">
        <v>42</v>
      </c>
      <c r="W18" s="239">
        <v>2</v>
      </c>
      <c r="X18" s="239">
        <v>1</v>
      </c>
      <c r="Y18" s="239">
        <v>1</v>
      </c>
      <c r="Z18" s="239">
        <v>4</v>
      </c>
      <c r="AA18" s="237">
        <v>1</v>
      </c>
      <c r="AB18" s="204"/>
      <c r="AC18" s="204">
        <v>1</v>
      </c>
      <c r="AD18" s="319">
        <f t="shared" si="11"/>
        <v>0</v>
      </c>
      <c r="AE18" s="184"/>
      <c r="AF18" s="184">
        <v>0</v>
      </c>
      <c r="AG18" s="184"/>
      <c r="AH18" s="184">
        <v>0</v>
      </c>
      <c r="AI18" s="184">
        <v>0</v>
      </c>
      <c r="AJ18" s="184"/>
      <c r="AK18" s="184">
        <v>0</v>
      </c>
      <c r="AL18" s="184">
        <v>0</v>
      </c>
      <c r="AM18" s="319">
        <f t="shared" si="12"/>
        <v>1</v>
      </c>
      <c r="AN18" s="184">
        <v>1</v>
      </c>
      <c r="AO18" s="184"/>
      <c r="AP18" s="240"/>
      <c r="AQ18" s="184"/>
      <c r="AR18" s="240"/>
      <c r="AS18" s="238"/>
      <c r="AT18" s="184"/>
      <c r="AU18" s="184"/>
      <c r="AV18" s="319">
        <f t="shared" si="13"/>
        <v>-2</v>
      </c>
      <c r="AW18" s="185">
        <v>-3</v>
      </c>
      <c r="AX18" s="184"/>
      <c r="AY18" s="240"/>
      <c r="AZ18" s="184"/>
      <c r="BA18" s="240"/>
      <c r="BB18" s="307">
        <v>1</v>
      </c>
      <c r="BC18" s="184"/>
      <c r="BD18" s="184"/>
      <c r="BE18" s="319">
        <f t="shared" si="14"/>
        <v>4</v>
      </c>
      <c r="BF18" s="184">
        <f t="shared" si="0"/>
        <v>-1</v>
      </c>
      <c r="BG18" s="184">
        <f t="shared" si="1"/>
        <v>0</v>
      </c>
      <c r="BH18" s="184">
        <f t="shared" si="2"/>
        <v>1</v>
      </c>
      <c r="BI18" s="184">
        <f t="shared" si="3"/>
        <v>0</v>
      </c>
      <c r="BJ18" s="184">
        <f t="shared" si="4"/>
        <v>0</v>
      </c>
      <c r="BK18" s="184">
        <f t="shared" si="5"/>
        <v>3</v>
      </c>
      <c r="BL18" s="184">
        <f t="shared" si="6"/>
        <v>1</v>
      </c>
      <c r="BM18" s="184">
        <f t="shared" si="7"/>
        <v>0</v>
      </c>
      <c r="BN18" s="92"/>
    </row>
    <row r="19" spans="1:66" s="130" customFormat="1" ht="27.75" customHeight="1" x14ac:dyDescent="0.3">
      <c r="A19" s="45">
        <v>11</v>
      </c>
      <c r="B19" s="46" t="s">
        <v>98</v>
      </c>
      <c r="C19" s="317">
        <f t="shared" si="8"/>
        <v>47</v>
      </c>
      <c r="D19" s="204">
        <v>36</v>
      </c>
      <c r="E19" s="204">
        <v>2</v>
      </c>
      <c r="F19" s="204">
        <v>1</v>
      </c>
      <c r="G19" s="204">
        <v>1</v>
      </c>
      <c r="H19" s="204">
        <v>3</v>
      </c>
      <c r="I19" s="237">
        <v>2</v>
      </c>
      <c r="J19" s="204">
        <v>1</v>
      </c>
      <c r="K19" s="204">
        <v>1</v>
      </c>
      <c r="L19" s="317">
        <f t="shared" si="9"/>
        <v>1</v>
      </c>
      <c r="M19" s="204"/>
      <c r="N19" s="204"/>
      <c r="O19" s="204">
        <v>1</v>
      </c>
      <c r="P19" s="204"/>
      <c r="Q19" s="204"/>
      <c r="R19" s="237"/>
      <c r="S19" s="204"/>
      <c r="T19" s="204"/>
      <c r="U19" s="319">
        <f t="shared" si="10"/>
        <v>47</v>
      </c>
      <c r="V19" s="184">
        <v>36</v>
      </c>
      <c r="W19" s="204">
        <v>2</v>
      </c>
      <c r="X19" s="204">
        <v>1</v>
      </c>
      <c r="Y19" s="204">
        <v>1</v>
      </c>
      <c r="Z19" s="204">
        <v>2</v>
      </c>
      <c r="AA19" s="237">
        <v>3</v>
      </c>
      <c r="AB19" s="204">
        <v>1</v>
      </c>
      <c r="AC19" s="204">
        <v>1</v>
      </c>
      <c r="AD19" s="319">
        <f t="shared" si="11"/>
        <v>0</v>
      </c>
      <c r="AE19" s="184"/>
      <c r="AF19" s="184">
        <v>0</v>
      </c>
      <c r="AG19" s="184">
        <v>0</v>
      </c>
      <c r="AH19" s="184">
        <v>0</v>
      </c>
      <c r="AI19" s="184">
        <v>0</v>
      </c>
      <c r="AJ19" s="184">
        <v>0</v>
      </c>
      <c r="AK19" s="184">
        <v>0</v>
      </c>
      <c r="AL19" s="184">
        <v>0</v>
      </c>
      <c r="AM19" s="319">
        <f t="shared" si="12"/>
        <v>0</v>
      </c>
      <c r="AN19" s="210">
        <v>0</v>
      </c>
      <c r="AO19" s="184"/>
      <c r="AP19" s="210"/>
      <c r="AQ19" s="184"/>
      <c r="AR19" s="210"/>
      <c r="AS19" s="210"/>
      <c r="AT19" s="210"/>
      <c r="AU19" s="210"/>
      <c r="AV19" s="319">
        <f t="shared" si="13"/>
        <v>-2</v>
      </c>
      <c r="AW19" s="304">
        <v>-1</v>
      </c>
      <c r="AX19" s="184"/>
      <c r="AY19" s="210"/>
      <c r="AZ19" s="184"/>
      <c r="BA19" s="210"/>
      <c r="BB19" s="308">
        <v>-1</v>
      </c>
      <c r="BC19" s="210"/>
      <c r="BD19" s="210"/>
      <c r="BE19" s="319">
        <f t="shared" si="14"/>
        <v>-1</v>
      </c>
      <c r="BF19" s="184">
        <f t="shared" si="0"/>
        <v>-1</v>
      </c>
      <c r="BG19" s="184">
        <f t="shared" si="1"/>
        <v>0</v>
      </c>
      <c r="BH19" s="184">
        <f t="shared" si="2"/>
        <v>1</v>
      </c>
      <c r="BI19" s="184">
        <f t="shared" si="3"/>
        <v>0</v>
      </c>
      <c r="BJ19" s="184">
        <f t="shared" si="4"/>
        <v>1</v>
      </c>
      <c r="BK19" s="184">
        <f t="shared" si="5"/>
        <v>-2</v>
      </c>
      <c r="BL19" s="184">
        <f t="shared" si="6"/>
        <v>0</v>
      </c>
      <c r="BM19" s="184">
        <f t="shared" si="7"/>
        <v>0</v>
      </c>
      <c r="BN19" s="92"/>
    </row>
    <row r="20" spans="1:66" s="130" customFormat="1" ht="27.75" customHeight="1" x14ac:dyDescent="0.3">
      <c r="A20" s="45">
        <v>12</v>
      </c>
      <c r="B20" s="46" t="s">
        <v>51</v>
      </c>
      <c r="C20" s="317">
        <f t="shared" si="8"/>
        <v>43</v>
      </c>
      <c r="D20" s="204">
        <v>32</v>
      </c>
      <c r="E20" s="204">
        <v>2</v>
      </c>
      <c r="F20" s="204">
        <v>1</v>
      </c>
      <c r="G20" s="204">
        <v>1</v>
      </c>
      <c r="H20" s="204">
        <v>3</v>
      </c>
      <c r="I20" s="237">
        <v>2</v>
      </c>
      <c r="J20" s="204">
        <v>1</v>
      </c>
      <c r="K20" s="204">
        <v>1</v>
      </c>
      <c r="L20" s="317">
        <f t="shared" si="9"/>
        <v>1</v>
      </c>
      <c r="M20" s="204">
        <v>1</v>
      </c>
      <c r="N20" s="204"/>
      <c r="O20" s="204"/>
      <c r="P20" s="204"/>
      <c r="Q20" s="204"/>
      <c r="R20" s="237"/>
      <c r="S20" s="204"/>
      <c r="T20" s="204"/>
      <c r="U20" s="319">
        <f t="shared" si="10"/>
        <v>41</v>
      </c>
      <c r="V20" s="184">
        <v>31</v>
      </c>
      <c r="W20" s="204">
        <v>2</v>
      </c>
      <c r="X20" s="204">
        <v>1</v>
      </c>
      <c r="Y20" s="204">
        <v>1</v>
      </c>
      <c r="Z20" s="204">
        <v>3</v>
      </c>
      <c r="AA20" s="237">
        <v>1</v>
      </c>
      <c r="AB20" s="204">
        <v>1</v>
      </c>
      <c r="AC20" s="204">
        <v>1</v>
      </c>
      <c r="AD20" s="319">
        <f t="shared" si="11"/>
        <v>0</v>
      </c>
      <c r="AE20" s="184"/>
      <c r="AF20" s="184">
        <v>0</v>
      </c>
      <c r="AG20" s="184">
        <v>0</v>
      </c>
      <c r="AH20" s="184">
        <v>0</v>
      </c>
      <c r="AI20" s="184"/>
      <c r="AJ20" s="184"/>
      <c r="AK20" s="184">
        <v>0</v>
      </c>
      <c r="AL20" s="184">
        <v>0</v>
      </c>
      <c r="AM20" s="319">
        <f t="shared" si="12"/>
        <v>0</v>
      </c>
      <c r="AN20" s="184">
        <v>0</v>
      </c>
      <c r="AO20" s="184"/>
      <c r="AP20" s="184"/>
      <c r="AQ20" s="184"/>
      <c r="AR20" s="184"/>
      <c r="AS20" s="238"/>
      <c r="AT20" s="184"/>
      <c r="AU20" s="184"/>
      <c r="AV20" s="319">
        <f t="shared" si="13"/>
        <v>0</v>
      </c>
      <c r="AW20" s="184"/>
      <c r="AX20" s="184"/>
      <c r="AY20" s="184"/>
      <c r="AZ20" s="184"/>
      <c r="BA20" s="184"/>
      <c r="BB20" s="307"/>
      <c r="BC20" s="184"/>
      <c r="BD20" s="184"/>
      <c r="BE20" s="319">
        <f t="shared" si="14"/>
        <v>3</v>
      </c>
      <c r="BF20" s="184">
        <f t="shared" si="0"/>
        <v>2</v>
      </c>
      <c r="BG20" s="184">
        <f t="shared" si="1"/>
        <v>0</v>
      </c>
      <c r="BH20" s="184">
        <f t="shared" si="2"/>
        <v>0</v>
      </c>
      <c r="BI20" s="184">
        <f t="shared" si="3"/>
        <v>0</v>
      </c>
      <c r="BJ20" s="184">
        <f t="shared" si="4"/>
        <v>0</v>
      </c>
      <c r="BK20" s="184">
        <f t="shared" si="5"/>
        <v>1</v>
      </c>
      <c r="BL20" s="184">
        <f t="shared" si="6"/>
        <v>0</v>
      </c>
      <c r="BM20" s="184">
        <f t="shared" si="7"/>
        <v>0</v>
      </c>
      <c r="BN20" s="92"/>
    </row>
    <row r="21" spans="1:66" s="130" customFormat="1" ht="27.75" customHeight="1" x14ac:dyDescent="0.3">
      <c r="A21" s="45">
        <v>13</v>
      </c>
      <c r="B21" s="46" t="s">
        <v>52</v>
      </c>
      <c r="C21" s="317">
        <f t="shared" si="8"/>
        <v>39</v>
      </c>
      <c r="D21" s="204">
        <v>29</v>
      </c>
      <c r="E21" s="241">
        <v>2</v>
      </c>
      <c r="F21" s="241">
        <v>1</v>
      </c>
      <c r="G21" s="241">
        <v>0</v>
      </c>
      <c r="H21" s="241">
        <v>3</v>
      </c>
      <c r="I21" s="237">
        <v>2</v>
      </c>
      <c r="J21" s="204">
        <v>1</v>
      </c>
      <c r="K21" s="204">
        <v>1</v>
      </c>
      <c r="L21" s="317">
        <f t="shared" si="9"/>
        <v>0</v>
      </c>
      <c r="M21" s="204"/>
      <c r="N21" s="241"/>
      <c r="O21" s="241"/>
      <c r="P21" s="241"/>
      <c r="Q21" s="241"/>
      <c r="R21" s="237"/>
      <c r="S21" s="204"/>
      <c r="T21" s="204"/>
      <c r="U21" s="319">
        <f t="shared" si="10"/>
        <v>37</v>
      </c>
      <c r="V21" s="184">
        <v>28</v>
      </c>
      <c r="W21" s="241">
        <v>2</v>
      </c>
      <c r="X21" s="241">
        <v>1</v>
      </c>
      <c r="Y21" s="241"/>
      <c r="Z21" s="241">
        <v>3</v>
      </c>
      <c r="AA21" s="237">
        <v>1</v>
      </c>
      <c r="AB21" s="204">
        <v>1</v>
      </c>
      <c r="AC21" s="204">
        <v>1</v>
      </c>
      <c r="AD21" s="319">
        <f t="shared" si="11"/>
        <v>0</v>
      </c>
      <c r="AE21" s="184"/>
      <c r="AF21" s="184">
        <v>0</v>
      </c>
      <c r="AG21" s="184">
        <v>0</v>
      </c>
      <c r="AH21" s="184">
        <v>0</v>
      </c>
      <c r="AI21" s="184">
        <v>0</v>
      </c>
      <c r="AJ21" s="184"/>
      <c r="AK21" s="184">
        <v>0</v>
      </c>
      <c r="AL21" s="184">
        <v>0</v>
      </c>
      <c r="AM21" s="319">
        <f t="shared" si="12"/>
        <v>2</v>
      </c>
      <c r="AN21" s="184">
        <v>2</v>
      </c>
      <c r="AO21" s="184"/>
      <c r="AP21" s="242"/>
      <c r="AQ21" s="184"/>
      <c r="AR21" s="242"/>
      <c r="AS21" s="238"/>
      <c r="AT21" s="184"/>
      <c r="AU21" s="184"/>
      <c r="AV21" s="319">
        <f t="shared" si="13"/>
        <v>0</v>
      </c>
      <c r="AW21" s="184"/>
      <c r="AX21" s="184"/>
      <c r="AY21" s="242"/>
      <c r="AZ21" s="184"/>
      <c r="BA21" s="242"/>
      <c r="BB21" s="307"/>
      <c r="BC21" s="184"/>
      <c r="BD21" s="184"/>
      <c r="BE21" s="319">
        <f t="shared" si="14"/>
        <v>0</v>
      </c>
      <c r="BF21" s="184">
        <f t="shared" si="0"/>
        <v>-1</v>
      </c>
      <c r="BG21" s="184">
        <f t="shared" si="1"/>
        <v>0</v>
      </c>
      <c r="BH21" s="184">
        <f t="shared" si="2"/>
        <v>0</v>
      </c>
      <c r="BI21" s="184">
        <f t="shared" si="3"/>
        <v>0</v>
      </c>
      <c r="BJ21" s="184">
        <f t="shared" si="4"/>
        <v>0</v>
      </c>
      <c r="BK21" s="184">
        <f t="shared" si="5"/>
        <v>1</v>
      </c>
      <c r="BL21" s="184">
        <f t="shared" si="6"/>
        <v>0</v>
      </c>
      <c r="BM21" s="184">
        <f t="shared" si="7"/>
        <v>0</v>
      </c>
      <c r="BN21" s="92" t="s">
        <v>177</v>
      </c>
    </row>
    <row r="22" spans="1:66" s="130" customFormat="1" ht="27.75" customHeight="1" x14ac:dyDescent="0.3">
      <c r="A22" s="45">
        <v>14</v>
      </c>
      <c r="B22" s="46" t="s">
        <v>53</v>
      </c>
      <c r="C22" s="317">
        <f t="shared" si="8"/>
        <v>41</v>
      </c>
      <c r="D22" s="204">
        <v>30</v>
      </c>
      <c r="E22" s="239">
        <v>2</v>
      </c>
      <c r="F22" s="239">
        <v>2</v>
      </c>
      <c r="G22" s="239"/>
      <c r="H22" s="239">
        <v>3</v>
      </c>
      <c r="I22" s="237">
        <v>2</v>
      </c>
      <c r="J22" s="204">
        <v>1</v>
      </c>
      <c r="K22" s="204">
        <v>1</v>
      </c>
      <c r="L22" s="317">
        <f t="shared" si="9"/>
        <v>2</v>
      </c>
      <c r="M22" s="204">
        <v>1</v>
      </c>
      <c r="N22" s="239"/>
      <c r="O22" s="239"/>
      <c r="P22" s="239">
        <v>1</v>
      </c>
      <c r="Q22" s="239"/>
      <c r="R22" s="237"/>
      <c r="S22" s="204"/>
      <c r="T22" s="204"/>
      <c r="U22" s="319">
        <f t="shared" si="10"/>
        <v>37</v>
      </c>
      <c r="V22" s="184">
        <v>28</v>
      </c>
      <c r="W22" s="239">
        <v>2</v>
      </c>
      <c r="X22" s="239">
        <v>2</v>
      </c>
      <c r="Y22" s="239"/>
      <c r="Z22" s="239">
        <v>3</v>
      </c>
      <c r="AA22" s="237">
        <v>1</v>
      </c>
      <c r="AB22" s="204"/>
      <c r="AC22" s="204">
        <v>1</v>
      </c>
      <c r="AD22" s="319">
        <f t="shared" si="11"/>
        <v>1</v>
      </c>
      <c r="AE22" s="184">
        <v>1</v>
      </c>
      <c r="AF22" s="184">
        <v>0</v>
      </c>
      <c r="AG22" s="184">
        <v>0</v>
      </c>
      <c r="AH22" s="184">
        <v>0</v>
      </c>
      <c r="AI22" s="184">
        <v>0</v>
      </c>
      <c r="AJ22" s="184"/>
      <c r="AK22" s="184"/>
      <c r="AL22" s="184"/>
      <c r="AM22" s="319">
        <f t="shared" si="12"/>
        <v>1</v>
      </c>
      <c r="AN22" s="184">
        <v>1</v>
      </c>
      <c r="AO22" s="184"/>
      <c r="AP22" s="240"/>
      <c r="AQ22" s="184"/>
      <c r="AR22" s="240"/>
      <c r="AS22" s="238"/>
      <c r="AT22" s="184"/>
      <c r="AU22" s="184"/>
      <c r="AV22" s="319">
        <f t="shared" si="13"/>
        <v>-2</v>
      </c>
      <c r="AW22" s="185">
        <v>-1</v>
      </c>
      <c r="AX22" s="184"/>
      <c r="AY22" s="240"/>
      <c r="AZ22" s="184"/>
      <c r="BA22" s="240"/>
      <c r="BB22" s="307">
        <v>-1</v>
      </c>
      <c r="BC22" s="184"/>
      <c r="BD22" s="184"/>
      <c r="BE22" s="319">
        <f t="shared" si="14"/>
        <v>2</v>
      </c>
      <c r="BF22" s="184">
        <f t="shared" si="0"/>
        <v>0</v>
      </c>
      <c r="BG22" s="184">
        <f t="shared" si="1"/>
        <v>0</v>
      </c>
      <c r="BH22" s="184">
        <f t="shared" si="2"/>
        <v>0</v>
      </c>
      <c r="BI22" s="184">
        <f t="shared" si="3"/>
        <v>1</v>
      </c>
      <c r="BJ22" s="184">
        <f t="shared" si="4"/>
        <v>0</v>
      </c>
      <c r="BK22" s="184">
        <f t="shared" si="5"/>
        <v>0</v>
      </c>
      <c r="BL22" s="184">
        <f t="shared" si="6"/>
        <v>1</v>
      </c>
      <c r="BM22" s="184">
        <f t="shared" si="7"/>
        <v>0</v>
      </c>
      <c r="BN22" s="89"/>
    </row>
    <row r="23" spans="1:66" s="130" customFormat="1" ht="27.75" customHeight="1" x14ac:dyDescent="0.3">
      <c r="A23" s="45">
        <v>15</v>
      </c>
      <c r="B23" s="46" t="s">
        <v>54</v>
      </c>
      <c r="C23" s="317">
        <f t="shared" si="8"/>
        <v>50</v>
      </c>
      <c r="D23" s="204">
        <v>36</v>
      </c>
      <c r="E23" s="204">
        <v>2</v>
      </c>
      <c r="F23" s="204">
        <v>2</v>
      </c>
      <c r="G23" s="204">
        <v>1</v>
      </c>
      <c r="H23" s="204">
        <v>4</v>
      </c>
      <c r="I23" s="237">
        <v>3</v>
      </c>
      <c r="J23" s="204">
        <v>1</v>
      </c>
      <c r="K23" s="204">
        <v>1</v>
      </c>
      <c r="L23" s="317">
        <f t="shared" si="9"/>
        <v>1</v>
      </c>
      <c r="M23" s="204">
        <v>1</v>
      </c>
      <c r="N23" s="204"/>
      <c r="O23" s="204"/>
      <c r="P23" s="204"/>
      <c r="Q23" s="204"/>
      <c r="R23" s="237"/>
      <c r="S23" s="204"/>
      <c r="T23" s="204"/>
      <c r="U23" s="319">
        <f t="shared" si="10"/>
        <v>45</v>
      </c>
      <c r="V23" s="184">
        <v>33</v>
      </c>
      <c r="W23" s="204">
        <v>2</v>
      </c>
      <c r="X23" s="204">
        <v>2</v>
      </c>
      <c r="Y23" s="204">
        <v>1</v>
      </c>
      <c r="Z23" s="204">
        <v>3</v>
      </c>
      <c r="AA23" s="237">
        <v>3</v>
      </c>
      <c r="AB23" s="204"/>
      <c r="AC23" s="204">
        <v>1</v>
      </c>
      <c r="AD23" s="319">
        <f t="shared" si="11"/>
        <v>2</v>
      </c>
      <c r="AE23" s="184">
        <v>2</v>
      </c>
      <c r="AF23" s="184">
        <v>0</v>
      </c>
      <c r="AG23" s="184">
        <v>0</v>
      </c>
      <c r="AH23" s="184">
        <v>0</v>
      </c>
      <c r="AI23" s="184">
        <v>0</v>
      </c>
      <c r="AJ23" s="184"/>
      <c r="AK23" s="184"/>
      <c r="AL23" s="184"/>
      <c r="AM23" s="319">
        <f t="shared" si="12"/>
        <v>1</v>
      </c>
      <c r="AN23" s="185">
        <v>1</v>
      </c>
      <c r="AO23" s="184"/>
      <c r="AP23" s="184"/>
      <c r="AQ23" s="184"/>
      <c r="AR23" s="184"/>
      <c r="AS23" s="238"/>
      <c r="AT23" s="184"/>
      <c r="AU23" s="184"/>
      <c r="AV23" s="319">
        <f t="shared" si="13"/>
        <v>0</v>
      </c>
      <c r="AW23" s="184"/>
      <c r="AX23" s="184"/>
      <c r="AY23" s="184"/>
      <c r="AZ23" s="184"/>
      <c r="BA23" s="184"/>
      <c r="BB23" s="307"/>
      <c r="BC23" s="184"/>
      <c r="BD23" s="184"/>
      <c r="BE23" s="319">
        <f t="shared" si="14"/>
        <v>3</v>
      </c>
      <c r="BF23" s="184">
        <f t="shared" si="0"/>
        <v>1</v>
      </c>
      <c r="BG23" s="184">
        <f t="shared" si="1"/>
        <v>0</v>
      </c>
      <c r="BH23" s="184">
        <f t="shared" si="2"/>
        <v>0</v>
      </c>
      <c r="BI23" s="184">
        <f t="shared" si="3"/>
        <v>0</v>
      </c>
      <c r="BJ23" s="184">
        <f t="shared" si="4"/>
        <v>1</v>
      </c>
      <c r="BK23" s="184">
        <f t="shared" si="5"/>
        <v>0</v>
      </c>
      <c r="BL23" s="184">
        <f t="shared" si="6"/>
        <v>1</v>
      </c>
      <c r="BM23" s="184">
        <f t="shared" si="7"/>
        <v>0</v>
      </c>
      <c r="BN23" s="89" t="s">
        <v>175</v>
      </c>
    </row>
    <row r="24" spans="1:66" s="130" customFormat="1" ht="27.75" customHeight="1" x14ac:dyDescent="0.3">
      <c r="A24" s="45">
        <v>16</v>
      </c>
      <c r="B24" s="46" t="s">
        <v>55</v>
      </c>
      <c r="C24" s="317">
        <f t="shared" si="8"/>
        <v>50</v>
      </c>
      <c r="D24" s="204">
        <v>37</v>
      </c>
      <c r="E24" s="239">
        <v>2</v>
      </c>
      <c r="F24" s="239">
        <v>2</v>
      </c>
      <c r="G24" s="239">
        <v>1</v>
      </c>
      <c r="H24" s="239">
        <v>3</v>
      </c>
      <c r="I24" s="237">
        <v>3</v>
      </c>
      <c r="J24" s="204">
        <v>1</v>
      </c>
      <c r="K24" s="204">
        <v>1</v>
      </c>
      <c r="L24" s="317">
        <f t="shared" si="9"/>
        <v>1</v>
      </c>
      <c r="M24" s="204">
        <v>1</v>
      </c>
      <c r="N24" s="239"/>
      <c r="O24" s="239"/>
      <c r="P24" s="239"/>
      <c r="Q24" s="239"/>
      <c r="R24" s="237"/>
      <c r="S24" s="204"/>
      <c r="T24" s="204"/>
      <c r="U24" s="319">
        <f t="shared" si="10"/>
        <v>50</v>
      </c>
      <c r="V24" s="184">
        <v>38</v>
      </c>
      <c r="W24" s="239">
        <v>2</v>
      </c>
      <c r="X24" s="239">
        <v>1</v>
      </c>
      <c r="Y24" s="239">
        <v>1</v>
      </c>
      <c r="Z24" s="239">
        <v>3</v>
      </c>
      <c r="AA24" s="237">
        <v>3</v>
      </c>
      <c r="AB24" s="204">
        <v>1</v>
      </c>
      <c r="AC24" s="204">
        <v>1</v>
      </c>
      <c r="AD24" s="319">
        <f t="shared" si="11"/>
        <v>0</v>
      </c>
      <c r="AE24" s="184"/>
      <c r="AF24" s="184">
        <v>0</v>
      </c>
      <c r="AG24" s="184"/>
      <c r="AH24" s="184">
        <v>0</v>
      </c>
      <c r="AI24" s="184"/>
      <c r="AJ24" s="184"/>
      <c r="AK24" s="184">
        <v>0</v>
      </c>
      <c r="AL24" s="184"/>
      <c r="AM24" s="319">
        <f t="shared" si="12"/>
        <v>0</v>
      </c>
      <c r="AN24" s="184"/>
      <c r="AO24" s="184"/>
      <c r="AP24" s="240"/>
      <c r="AQ24" s="184"/>
      <c r="AR24" s="240"/>
      <c r="AS24" s="238"/>
      <c r="AT24" s="184"/>
      <c r="AU24" s="184"/>
      <c r="AV24" s="319">
        <f t="shared" si="13"/>
        <v>-2</v>
      </c>
      <c r="AW24" s="185">
        <v>-1</v>
      </c>
      <c r="AX24" s="184"/>
      <c r="AY24" s="240"/>
      <c r="AZ24" s="184"/>
      <c r="BA24" s="240">
        <v>-1</v>
      </c>
      <c r="BB24" s="307"/>
      <c r="BC24" s="184"/>
      <c r="BD24" s="184"/>
      <c r="BE24" s="319">
        <f t="shared" si="14"/>
        <v>-1</v>
      </c>
      <c r="BF24" s="184">
        <f t="shared" si="0"/>
        <v>-1</v>
      </c>
      <c r="BG24" s="184">
        <f t="shared" si="1"/>
        <v>0</v>
      </c>
      <c r="BH24" s="184">
        <f t="shared" si="2"/>
        <v>1</v>
      </c>
      <c r="BI24" s="184">
        <f t="shared" si="3"/>
        <v>0</v>
      </c>
      <c r="BJ24" s="184">
        <f t="shared" si="4"/>
        <v>-1</v>
      </c>
      <c r="BK24" s="184">
        <f t="shared" si="5"/>
        <v>0</v>
      </c>
      <c r="BL24" s="184">
        <f t="shared" si="6"/>
        <v>0</v>
      </c>
      <c r="BM24" s="184">
        <f t="shared" si="7"/>
        <v>0</v>
      </c>
      <c r="BN24" s="92" t="s">
        <v>176</v>
      </c>
    </row>
    <row r="25" spans="1:66" s="130" customFormat="1" ht="27.75" customHeight="1" x14ac:dyDescent="0.3">
      <c r="A25" s="45">
        <v>17</v>
      </c>
      <c r="B25" s="46" t="s">
        <v>56</v>
      </c>
      <c r="C25" s="317">
        <f t="shared" si="8"/>
        <v>48</v>
      </c>
      <c r="D25" s="204">
        <v>35</v>
      </c>
      <c r="E25" s="239">
        <v>2</v>
      </c>
      <c r="F25" s="239">
        <v>2</v>
      </c>
      <c r="G25" s="239">
        <v>1</v>
      </c>
      <c r="H25" s="239">
        <v>3</v>
      </c>
      <c r="I25" s="237">
        <v>3</v>
      </c>
      <c r="J25" s="204">
        <v>1</v>
      </c>
      <c r="K25" s="204">
        <v>1</v>
      </c>
      <c r="L25" s="317">
        <f t="shared" si="9"/>
        <v>1</v>
      </c>
      <c r="M25" s="204">
        <v>1</v>
      </c>
      <c r="N25" s="239"/>
      <c r="O25" s="239"/>
      <c r="P25" s="239"/>
      <c r="Q25" s="239"/>
      <c r="R25" s="237"/>
      <c r="S25" s="204"/>
      <c r="T25" s="204"/>
      <c r="U25" s="319">
        <f t="shared" si="10"/>
        <v>45</v>
      </c>
      <c r="V25" s="184">
        <v>35</v>
      </c>
      <c r="W25" s="239">
        <v>2</v>
      </c>
      <c r="X25" s="239">
        <v>1</v>
      </c>
      <c r="Y25" s="239">
        <v>1</v>
      </c>
      <c r="Z25" s="239">
        <v>3</v>
      </c>
      <c r="AA25" s="237">
        <v>1</v>
      </c>
      <c r="AB25" s="204">
        <v>1</v>
      </c>
      <c r="AC25" s="204">
        <v>1</v>
      </c>
      <c r="AD25" s="319">
        <f t="shared" si="11"/>
        <v>1</v>
      </c>
      <c r="AE25" s="184">
        <v>1</v>
      </c>
      <c r="AF25" s="184">
        <v>0</v>
      </c>
      <c r="AG25" s="184"/>
      <c r="AH25" s="184">
        <v>0</v>
      </c>
      <c r="AI25" s="184">
        <v>0</v>
      </c>
      <c r="AJ25" s="184"/>
      <c r="AK25" s="184">
        <v>0</v>
      </c>
      <c r="AL25" s="184"/>
      <c r="AM25" s="319">
        <f t="shared" si="12"/>
        <v>1</v>
      </c>
      <c r="AN25" s="184">
        <v>1</v>
      </c>
      <c r="AO25" s="184"/>
      <c r="AP25" s="240"/>
      <c r="AQ25" s="184"/>
      <c r="AR25" s="240"/>
      <c r="AS25" s="238"/>
      <c r="AT25" s="184"/>
      <c r="AU25" s="184"/>
      <c r="AV25" s="319">
        <f t="shared" si="13"/>
        <v>-1</v>
      </c>
      <c r="AW25" s="184">
        <v>-1</v>
      </c>
      <c r="AX25" s="184"/>
      <c r="AY25" s="240"/>
      <c r="AZ25" s="184"/>
      <c r="BA25" s="240"/>
      <c r="BB25" s="307"/>
      <c r="BC25" s="184"/>
      <c r="BD25" s="184"/>
      <c r="BE25" s="319">
        <f t="shared" si="14"/>
        <v>1</v>
      </c>
      <c r="BF25" s="184">
        <f t="shared" si="0"/>
        <v>-2</v>
      </c>
      <c r="BG25" s="184">
        <f t="shared" si="1"/>
        <v>0</v>
      </c>
      <c r="BH25" s="184">
        <f t="shared" si="2"/>
        <v>1</v>
      </c>
      <c r="BI25" s="184">
        <f t="shared" si="3"/>
        <v>0</v>
      </c>
      <c r="BJ25" s="184">
        <f t="shared" si="4"/>
        <v>0</v>
      </c>
      <c r="BK25" s="184">
        <f t="shared" si="5"/>
        <v>2</v>
      </c>
      <c r="BL25" s="184">
        <f t="shared" si="6"/>
        <v>0</v>
      </c>
      <c r="BM25" s="184">
        <f t="shared" si="7"/>
        <v>0</v>
      </c>
      <c r="BN25" s="89" t="s">
        <v>204</v>
      </c>
    </row>
    <row r="26" spans="1:66" s="130" customFormat="1" ht="27.75" customHeight="1" x14ac:dyDescent="0.3">
      <c r="A26" s="45">
        <v>18</v>
      </c>
      <c r="B26" s="46" t="s">
        <v>57</v>
      </c>
      <c r="C26" s="317">
        <f t="shared" si="8"/>
        <v>36</v>
      </c>
      <c r="D26" s="204">
        <v>26</v>
      </c>
      <c r="E26" s="204">
        <v>2</v>
      </c>
      <c r="F26" s="204">
        <v>1</v>
      </c>
      <c r="G26" s="204">
        <v>1</v>
      </c>
      <c r="H26" s="204">
        <v>3</v>
      </c>
      <c r="I26" s="237">
        <v>1</v>
      </c>
      <c r="J26" s="204">
        <v>1</v>
      </c>
      <c r="K26" s="204">
        <v>1</v>
      </c>
      <c r="L26" s="317">
        <f t="shared" si="9"/>
        <v>1</v>
      </c>
      <c r="M26" s="204">
        <v>1</v>
      </c>
      <c r="N26" s="204"/>
      <c r="O26" s="204"/>
      <c r="P26" s="204"/>
      <c r="Q26" s="204"/>
      <c r="R26" s="237"/>
      <c r="S26" s="204"/>
      <c r="T26" s="204"/>
      <c r="U26" s="319">
        <f t="shared" si="10"/>
        <v>33</v>
      </c>
      <c r="V26" s="184">
        <v>24</v>
      </c>
      <c r="W26" s="204">
        <v>2</v>
      </c>
      <c r="X26" s="204">
        <v>1</v>
      </c>
      <c r="Y26" s="204">
        <v>1</v>
      </c>
      <c r="Z26" s="204">
        <v>3</v>
      </c>
      <c r="AA26" s="237">
        <v>0</v>
      </c>
      <c r="AB26" s="204">
        <v>1</v>
      </c>
      <c r="AC26" s="204">
        <v>1</v>
      </c>
      <c r="AD26" s="319">
        <f t="shared" si="11"/>
        <v>0</v>
      </c>
      <c r="AE26" s="184"/>
      <c r="AF26" s="184">
        <v>0</v>
      </c>
      <c r="AG26" s="184">
        <v>0</v>
      </c>
      <c r="AH26" s="184">
        <v>0</v>
      </c>
      <c r="AI26" s="184"/>
      <c r="AJ26" s="184"/>
      <c r="AK26" s="184"/>
      <c r="AL26" s="184"/>
      <c r="AM26" s="319">
        <f t="shared" si="12"/>
        <v>0</v>
      </c>
      <c r="AN26" s="243"/>
      <c r="AO26" s="184"/>
      <c r="AP26" s="184"/>
      <c r="AQ26" s="184"/>
      <c r="AR26" s="184"/>
      <c r="AS26" s="238"/>
      <c r="AT26" s="184"/>
      <c r="AU26" s="184"/>
      <c r="AV26" s="319">
        <f t="shared" si="13"/>
        <v>0</v>
      </c>
      <c r="AW26" s="243"/>
      <c r="AX26" s="184"/>
      <c r="AY26" s="184"/>
      <c r="AZ26" s="184"/>
      <c r="BA26" s="184"/>
      <c r="BB26" s="307"/>
      <c r="BC26" s="184"/>
      <c r="BD26" s="184"/>
      <c r="BE26" s="319">
        <f t="shared" si="14"/>
        <v>4</v>
      </c>
      <c r="BF26" s="184">
        <f t="shared" si="0"/>
        <v>3</v>
      </c>
      <c r="BG26" s="184">
        <f t="shared" si="1"/>
        <v>0</v>
      </c>
      <c r="BH26" s="184">
        <f t="shared" si="2"/>
        <v>0</v>
      </c>
      <c r="BI26" s="184">
        <f t="shared" si="3"/>
        <v>0</v>
      </c>
      <c r="BJ26" s="184">
        <f t="shared" si="4"/>
        <v>0</v>
      </c>
      <c r="BK26" s="184">
        <f t="shared" si="5"/>
        <v>1</v>
      </c>
      <c r="BL26" s="184">
        <f t="shared" si="6"/>
        <v>0</v>
      </c>
      <c r="BM26" s="184">
        <f t="shared" si="7"/>
        <v>0</v>
      </c>
      <c r="BN26" s="92"/>
    </row>
    <row r="27" spans="1:66" s="130" customFormat="1" ht="27.75" customHeight="1" x14ac:dyDescent="0.3">
      <c r="A27" s="45">
        <v>19</v>
      </c>
      <c r="B27" s="46" t="s">
        <v>58</v>
      </c>
      <c r="C27" s="317">
        <f t="shared" si="8"/>
        <v>50</v>
      </c>
      <c r="D27" s="204">
        <v>36</v>
      </c>
      <c r="E27" s="204">
        <v>2</v>
      </c>
      <c r="F27" s="204">
        <v>2</v>
      </c>
      <c r="G27" s="204">
        <v>1</v>
      </c>
      <c r="H27" s="204">
        <v>4</v>
      </c>
      <c r="I27" s="237">
        <v>3</v>
      </c>
      <c r="J27" s="204">
        <v>1</v>
      </c>
      <c r="K27" s="204">
        <v>1</v>
      </c>
      <c r="L27" s="317">
        <f t="shared" si="9"/>
        <v>1</v>
      </c>
      <c r="M27" s="204">
        <v>1</v>
      </c>
      <c r="N27" s="204"/>
      <c r="O27" s="204"/>
      <c r="P27" s="204"/>
      <c r="Q27" s="204"/>
      <c r="R27" s="237"/>
      <c r="S27" s="204"/>
      <c r="T27" s="204"/>
      <c r="U27" s="319">
        <f t="shared" si="10"/>
        <v>48</v>
      </c>
      <c r="V27" s="184">
        <v>37</v>
      </c>
      <c r="W27" s="204">
        <v>1</v>
      </c>
      <c r="X27" s="204">
        <v>2</v>
      </c>
      <c r="Y27" s="204">
        <v>1</v>
      </c>
      <c r="Z27" s="204">
        <v>4</v>
      </c>
      <c r="AA27" s="237">
        <v>2</v>
      </c>
      <c r="AB27" s="204">
        <v>1</v>
      </c>
      <c r="AC27" s="204"/>
      <c r="AD27" s="319">
        <f t="shared" si="11"/>
        <v>0</v>
      </c>
      <c r="AE27" s="184">
        <v>0</v>
      </c>
      <c r="AF27" s="184">
        <v>0</v>
      </c>
      <c r="AG27" s="184">
        <v>0</v>
      </c>
      <c r="AH27" s="184">
        <v>0</v>
      </c>
      <c r="AI27" s="184">
        <v>0</v>
      </c>
      <c r="AJ27" s="184">
        <v>0</v>
      </c>
      <c r="AK27" s="184">
        <v>0</v>
      </c>
      <c r="AL27" s="184"/>
      <c r="AM27" s="319">
        <f t="shared" si="12"/>
        <v>0</v>
      </c>
      <c r="AN27" s="184"/>
      <c r="AO27" s="184"/>
      <c r="AP27" s="184"/>
      <c r="AQ27" s="184"/>
      <c r="AR27" s="184"/>
      <c r="AS27" s="238"/>
      <c r="AT27" s="184"/>
      <c r="AU27" s="184"/>
      <c r="AV27" s="319">
        <f t="shared" si="13"/>
        <v>0</v>
      </c>
      <c r="AW27" s="185">
        <v>-1</v>
      </c>
      <c r="AX27" s="184">
        <v>1</v>
      </c>
      <c r="AY27" s="184"/>
      <c r="AZ27" s="184"/>
      <c r="BA27" s="184"/>
      <c r="BB27" s="307"/>
      <c r="BC27" s="184"/>
      <c r="BD27" s="184"/>
      <c r="BE27" s="319">
        <f t="shared" si="14"/>
        <v>3</v>
      </c>
      <c r="BF27" s="184">
        <f t="shared" si="0"/>
        <v>-1</v>
      </c>
      <c r="BG27" s="184">
        <f t="shared" si="1"/>
        <v>2</v>
      </c>
      <c r="BH27" s="184">
        <f t="shared" si="2"/>
        <v>0</v>
      </c>
      <c r="BI27" s="184">
        <f t="shared" si="3"/>
        <v>0</v>
      </c>
      <c r="BJ27" s="184">
        <f t="shared" si="4"/>
        <v>0</v>
      </c>
      <c r="BK27" s="184">
        <f t="shared" si="5"/>
        <v>1</v>
      </c>
      <c r="BL27" s="184">
        <f t="shared" si="6"/>
        <v>0</v>
      </c>
      <c r="BM27" s="184">
        <f t="shared" si="7"/>
        <v>1</v>
      </c>
      <c r="BN27" s="92"/>
    </row>
    <row r="28" spans="1:66" s="130" customFormat="1" ht="27.75" customHeight="1" x14ac:dyDescent="0.3">
      <c r="A28" s="45">
        <v>20</v>
      </c>
      <c r="B28" s="46" t="s">
        <v>59</v>
      </c>
      <c r="C28" s="317">
        <f t="shared" si="8"/>
        <v>55</v>
      </c>
      <c r="D28" s="204">
        <v>42</v>
      </c>
      <c r="E28" s="239">
        <v>2</v>
      </c>
      <c r="F28" s="239">
        <v>2</v>
      </c>
      <c r="G28" s="239">
        <v>1</v>
      </c>
      <c r="H28" s="239">
        <v>4</v>
      </c>
      <c r="I28" s="237">
        <v>2</v>
      </c>
      <c r="J28" s="204">
        <v>1</v>
      </c>
      <c r="K28" s="204">
        <v>1</v>
      </c>
      <c r="L28" s="317">
        <f t="shared" si="9"/>
        <v>1</v>
      </c>
      <c r="M28" s="204">
        <v>1</v>
      </c>
      <c r="N28" s="239"/>
      <c r="O28" s="239"/>
      <c r="P28" s="239"/>
      <c r="Q28" s="239"/>
      <c r="R28" s="237"/>
      <c r="S28" s="204"/>
      <c r="T28" s="204"/>
      <c r="U28" s="319">
        <f t="shared" si="10"/>
        <v>50</v>
      </c>
      <c r="V28" s="184">
        <v>38</v>
      </c>
      <c r="W28" s="239">
        <v>2</v>
      </c>
      <c r="X28" s="239">
        <v>2</v>
      </c>
      <c r="Y28" s="239">
        <v>1</v>
      </c>
      <c r="Z28" s="239">
        <v>4</v>
      </c>
      <c r="AA28" s="237">
        <v>2</v>
      </c>
      <c r="AB28" s="204"/>
      <c r="AC28" s="204">
        <v>1</v>
      </c>
      <c r="AD28" s="319">
        <f t="shared" si="11"/>
        <v>1</v>
      </c>
      <c r="AE28" s="184">
        <v>1</v>
      </c>
      <c r="AF28" s="184">
        <v>0</v>
      </c>
      <c r="AG28" s="184">
        <v>0</v>
      </c>
      <c r="AH28" s="184">
        <v>0</v>
      </c>
      <c r="AI28" s="184">
        <v>0</v>
      </c>
      <c r="AJ28" s="184"/>
      <c r="AK28" s="184"/>
      <c r="AL28" s="184">
        <v>0</v>
      </c>
      <c r="AM28" s="319">
        <f t="shared" si="12"/>
        <v>2</v>
      </c>
      <c r="AN28" s="184">
        <v>2</v>
      </c>
      <c r="AO28" s="184"/>
      <c r="AP28" s="240"/>
      <c r="AQ28" s="184"/>
      <c r="AR28" s="240"/>
      <c r="AS28" s="238"/>
      <c r="AT28" s="184"/>
      <c r="AU28" s="184"/>
      <c r="AV28" s="319">
        <f t="shared" si="13"/>
        <v>-1</v>
      </c>
      <c r="AW28" s="184"/>
      <c r="AX28" s="184">
        <v>-1</v>
      </c>
      <c r="AY28" s="240"/>
      <c r="AZ28" s="184"/>
      <c r="BA28" s="240"/>
      <c r="BB28" s="307"/>
      <c r="BC28" s="184"/>
      <c r="BD28" s="184"/>
      <c r="BE28" s="319">
        <f t="shared" si="14"/>
        <v>2</v>
      </c>
      <c r="BF28" s="184">
        <f t="shared" si="0"/>
        <v>2</v>
      </c>
      <c r="BG28" s="184">
        <f t="shared" si="1"/>
        <v>-1</v>
      </c>
      <c r="BH28" s="184">
        <f t="shared" si="2"/>
        <v>0</v>
      </c>
      <c r="BI28" s="184">
        <f t="shared" si="3"/>
        <v>0</v>
      </c>
      <c r="BJ28" s="184">
        <f t="shared" si="4"/>
        <v>0</v>
      </c>
      <c r="BK28" s="184">
        <f t="shared" si="5"/>
        <v>0</v>
      </c>
      <c r="BL28" s="184">
        <f t="shared" si="6"/>
        <v>1</v>
      </c>
      <c r="BM28" s="184">
        <f t="shared" si="7"/>
        <v>0</v>
      </c>
      <c r="BN28" s="92"/>
    </row>
    <row r="29" spans="1:66" s="130" customFormat="1" ht="27.75" customHeight="1" x14ac:dyDescent="0.3">
      <c r="A29" s="45">
        <v>21</v>
      </c>
      <c r="B29" s="46" t="s">
        <v>60</v>
      </c>
      <c r="C29" s="317">
        <f t="shared" si="8"/>
        <v>55</v>
      </c>
      <c r="D29" s="204">
        <v>41</v>
      </c>
      <c r="E29" s="244">
        <v>2</v>
      </c>
      <c r="F29" s="244">
        <v>1</v>
      </c>
      <c r="G29" s="244">
        <v>1</v>
      </c>
      <c r="H29" s="244">
        <v>4</v>
      </c>
      <c r="I29" s="237">
        <v>3</v>
      </c>
      <c r="J29" s="204">
        <v>2</v>
      </c>
      <c r="K29" s="204">
        <v>1</v>
      </c>
      <c r="L29" s="317">
        <f t="shared" si="9"/>
        <v>2</v>
      </c>
      <c r="M29" s="204">
        <v>2</v>
      </c>
      <c r="N29" s="244"/>
      <c r="O29" s="244"/>
      <c r="P29" s="244"/>
      <c r="Q29" s="244"/>
      <c r="R29" s="237"/>
      <c r="S29" s="204"/>
      <c r="T29" s="204"/>
      <c r="U29" s="319">
        <f t="shared" si="10"/>
        <v>50</v>
      </c>
      <c r="V29" s="184">
        <v>39</v>
      </c>
      <c r="W29" s="244">
        <v>2</v>
      </c>
      <c r="X29" s="244">
        <v>1</v>
      </c>
      <c r="Y29" s="244">
        <v>1</v>
      </c>
      <c r="Z29" s="244">
        <v>3</v>
      </c>
      <c r="AA29" s="237">
        <v>2</v>
      </c>
      <c r="AB29" s="204">
        <v>1</v>
      </c>
      <c r="AC29" s="204">
        <v>1</v>
      </c>
      <c r="AD29" s="319">
        <f t="shared" si="11"/>
        <v>2</v>
      </c>
      <c r="AE29" s="184"/>
      <c r="AF29" s="184"/>
      <c r="AG29" s="184"/>
      <c r="AH29" s="184">
        <v>0</v>
      </c>
      <c r="AI29" s="184">
        <v>1</v>
      </c>
      <c r="AJ29" s="184">
        <v>1</v>
      </c>
      <c r="AK29" s="184"/>
      <c r="AL29" s="184">
        <v>0</v>
      </c>
      <c r="AM29" s="319">
        <f t="shared" si="12"/>
        <v>0</v>
      </c>
      <c r="AN29" s="184"/>
      <c r="AO29" s="184"/>
      <c r="AP29" s="245"/>
      <c r="AQ29" s="184"/>
      <c r="AR29" s="245"/>
      <c r="AS29" s="238"/>
      <c r="AT29" s="184"/>
      <c r="AU29" s="184"/>
      <c r="AV29" s="319">
        <f t="shared" si="13"/>
        <v>-1</v>
      </c>
      <c r="AW29" s="185">
        <v>-1</v>
      </c>
      <c r="AX29" s="184"/>
      <c r="AY29" s="245"/>
      <c r="AZ29" s="184"/>
      <c r="BA29" s="245"/>
      <c r="BB29" s="307"/>
      <c r="BC29" s="184"/>
      <c r="BD29" s="184"/>
      <c r="BE29" s="319">
        <f t="shared" si="14"/>
        <v>4</v>
      </c>
      <c r="BF29" s="184">
        <f t="shared" si="0"/>
        <v>3</v>
      </c>
      <c r="BG29" s="184">
        <f t="shared" si="1"/>
        <v>0</v>
      </c>
      <c r="BH29" s="184">
        <f t="shared" si="2"/>
        <v>0</v>
      </c>
      <c r="BI29" s="184">
        <f t="shared" si="3"/>
        <v>0</v>
      </c>
      <c r="BJ29" s="184">
        <f t="shared" si="4"/>
        <v>0</v>
      </c>
      <c r="BK29" s="184">
        <f t="shared" si="5"/>
        <v>0</v>
      </c>
      <c r="BL29" s="184">
        <f t="shared" si="6"/>
        <v>1</v>
      </c>
      <c r="BM29" s="184">
        <f t="shared" si="7"/>
        <v>0</v>
      </c>
      <c r="BN29" s="92"/>
    </row>
    <row r="30" spans="1:66" s="130" customFormat="1" ht="27.75" customHeight="1" x14ac:dyDescent="0.3">
      <c r="A30" s="45">
        <v>22</v>
      </c>
      <c r="B30" s="131" t="s">
        <v>61</v>
      </c>
      <c r="C30" s="317">
        <f t="shared" si="8"/>
        <v>47</v>
      </c>
      <c r="D30" s="204">
        <v>35</v>
      </c>
      <c r="E30" s="239">
        <v>2</v>
      </c>
      <c r="F30" s="239">
        <v>1</v>
      </c>
      <c r="G30" s="239">
        <v>1</v>
      </c>
      <c r="H30" s="239">
        <v>3</v>
      </c>
      <c r="I30" s="237">
        <v>3</v>
      </c>
      <c r="J30" s="204">
        <v>1</v>
      </c>
      <c r="K30" s="204">
        <v>1</v>
      </c>
      <c r="L30" s="317">
        <f t="shared" si="9"/>
        <v>1</v>
      </c>
      <c r="M30" s="204"/>
      <c r="N30" s="239"/>
      <c r="O30" s="239"/>
      <c r="P30" s="239"/>
      <c r="Q30" s="239">
        <v>1</v>
      </c>
      <c r="R30" s="237"/>
      <c r="S30" s="204"/>
      <c r="T30" s="204"/>
      <c r="U30" s="319">
        <f t="shared" si="10"/>
        <v>40</v>
      </c>
      <c r="V30" s="184">
        <v>30</v>
      </c>
      <c r="W30" s="239">
        <v>2</v>
      </c>
      <c r="X30" s="239">
        <v>0</v>
      </c>
      <c r="Y30" s="239">
        <v>1</v>
      </c>
      <c r="Z30" s="239">
        <v>3</v>
      </c>
      <c r="AA30" s="237">
        <v>3</v>
      </c>
      <c r="AB30" s="204">
        <v>1</v>
      </c>
      <c r="AC30" s="204"/>
      <c r="AD30" s="319">
        <f t="shared" si="11"/>
        <v>0</v>
      </c>
      <c r="AE30" s="184"/>
      <c r="AF30" s="184">
        <v>0</v>
      </c>
      <c r="AG30" s="184"/>
      <c r="AH30" s="184">
        <v>0</v>
      </c>
      <c r="AI30" s="184">
        <v>0</v>
      </c>
      <c r="AJ30" s="184">
        <v>0</v>
      </c>
      <c r="AK30" s="184">
        <v>0</v>
      </c>
      <c r="AL30" s="184"/>
      <c r="AM30" s="319">
        <f t="shared" si="12"/>
        <v>1</v>
      </c>
      <c r="AN30" s="184">
        <v>0</v>
      </c>
      <c r="AO30" s="184"/>
      <c r="AP30" s="240"/>
      <c r="AQ30" s="184"/>
      <c r="AR30" s="240"/>
      <c r="AS30" s="238"/>
      <c r="AT30" s="184"/>
      <c r="AU30" s="184">
        <v>1</v>
      </c>
      <c r="AV30" s="319">
        <f t="shared" si="13"/>
        <v>-1</v>
      </c>
      <c r="AW30" s="185">
        <v>-1</v>
      </c>
      <c r="AX30" s="184"/>
      <c r="AY30" s="240"/>
      <c r="AZ30" s="184"/>
      <c r="BA30" s="240"/>
      <c r="BB30" s="307"/>
      <c r="BC30" s="184"/>
      <c r="BD30" s="184"/>
      <c r="BE30" s="319">
        <f t="shared" si="14"/>
        <v>6</v>
      </c>
      <c r="BF30" s="184">
        <f t="shared" si="0"/>
        <v>4</v>
      </c>
      <c r="BG30" s="184">
        <f t="shared" si="1"/>
        <v>0</v>
      </c>
      <c r="BH30" s="184">
        <f t="shared" si="2"/>
        <v>1</v>
      </c>
      <c r="BI30" s="184">
        <f t="shared" si="3"/>
        <v>0</v>
      </c>
      <c r="BJ30" s="184">
        <f t="shared" si="4"/>
        <v>1</v>
      </c>
      <c r="BK30" s="184">
        <f t="shared" si="5"/>
        <v>0</v>
      </c>
      <c r="BL30" s="184">
        <f t="shared" si="6"/>
        <v>0</v>
      </c>
      <c r="BM30" s="184">
        <f t="shared" si="7"/>
        <v>0</v>
      </c>
      <c r="BN30" s="92"/>
    </row>
    <row r="31" spans="1:66" s="130" customFormat="1" ht="27.75" customHeight="1" x14ac:dyDescent="0.3">
      <c r="A31" s="45">
        <v>23</v>
      </c>
      <c r="B31" s="28" t="s">
        <v>100</v>
      </c>
      <c r="C31" s="317">
        <f t="shared" si="8"/>
        <v>57</v>
      </c>
      <c r="D31" s="204">
        <v>44</v>
      </c>
      <c r="E31" s="239">
        <v>1</v>
      </c>
      <c r="F31" s="239">
        <v>2</v>
      </c>
      <c r="G31" s="239">
        <v>1</v>
      </c>
      <c r="H31" s="239">
        <v>4</v>
      </c>
      <c r="I31" s="237">
        <v>3</v>
      </c>
      <c r="J31" s="204">
        <v>1</v>
      </c>
      <c r="K31" s="204">
        <v>1</v>
      </c>
      <c r="L31" s="317">
        <f t="shared" si="9"/>
        <v>3</v>
      </c>
      <c r="M31" s="204">
        <v>3</v>
      </c>
      <c r="N31" s="239"/>
      <c r="O31" s="239"/>
      <c r="P31" s="239"/>
      <c r="Q31" s="239"/>
      <c r="R31" s="237"/>
      <c r="S31" s="204"/>
      <c r="T31" s="204"/>
      <c r="U31" s="319">
        <f t="shared" si="10"/>
        <v>48</v>
      </c>
      <c r="V31" s="184">
        <v>39</v>
      </c>
      <c r="W31" s="239">
        <v>1</v>
      </c>
      <c r="X31" s="239">
        <v>1</v>
      </c>
      <c r="Y31" s="239">
        <v>1</v>
      </c>
      <c r="Z31" s="239">
        <v>3</v>
      </c>
      <c r="AA31" s="237">
        <v>2</v>
      </c>
      <c r="AB31" s="204"/>
      <c r="AC31" s="204">
        <v>1</v>
      </c>
      <c r="AD31" s="319">
        <f t="shared" si="11"/>
        <v>4</v>
      </c>
      <c r="AE31" s="184">
        <v>3</v>
      </c>
      <c r="AF31" s="184">
        <v>0</v>
      </c>
      <c r="AG31" s="184"/>
      <c r="AH31" s="184">
        <v>0</v>
      </c>
      <c r="AI31" s="184">
        <v>1</v>
      </c>
      <c r="AJ31" s="184"/>
      <c r="AK31" s="184"/>
      <c r="AL31" s="184"/>
      <c r="AM31" s="319">
        <f t="shared" si="12"/>
        <v>1</v>
      </c>
      <c r="AN31" s="184">
        <v>0</v>
      </c>
      <c r="AO31" s="184"/>
      <c r="AP31" s="240"/>
      <c r="AQ31" s="184"/>
      <c r="AR31" s="240"/>
      <c r="AS31" s="238">
        <v>1</v>
      </c>
      <c r="AT31" s="184"/>
      <c r="AU31" s="184"/>
      <c r="AV31" s="319">
        <f t="shared" si="13"/>
        <v>0</v>
      </c>
      <c r="AW31" s="184"/>
      <c r="AX31" s="184"/>
      <c r="AY31" s="240"/>
      <c r="AZ31" s="184"/>
      <c r="BA31" s="240"/>
      <c r="BB31" s="307"/>
      <c r="BC31" s="184"/>
      <c r="BD31" s="184"/>
      <c r="BE31" s="319">
        <f t="shared" si="14"/>
        <v>7</v>
      </c>
      <c r="BF31" s="184">
        <f t="shared" si="0"/>
        <v>5</v>
      </c>
      <c r="BG31" s="184">
        <f t="shared" si="1"/>
        <v>0</v>
      </c>
      <c r="BH31" s="184">
        <f t="shared" si="2"/>
        <v>1</v>
      </c>
      <c r="BI31" s="184">
        <f t="shared" si="3"/>
        <v>0</v>
      </c>
      <c r="BJ31" s="184">
        <f t="shared" si="4"/>
        <v>0</v>
      </c>
      <c r="BK31" s="184">
        <f t="shared" si="5"/>
        <v>0</v>
      </c>
      <c r="BL31" s="184">
        <f t="shared" si="6"/>
        <v>1</v>
      </c>
      <c r="BM31" s="184">
        <f t="shared" si="7"/>
        <v>0</v>
      </c>
      <c r="BN31" s="89"/>
    </row>
    <row r="32" spans="1:66" s="130" customFormat="1" ht="27.75" customHeight="1" x14ac:dyDescent="0.3">
      <c r="A32" s="190">
        <v>24</v>
      </c>
      <c r="B32" s="48" t="s">
        <v>159</v>
      </c>
      <c r="C32" s="318">
        <f t="shared" si="8"/>
        <v>40</v>
      </c>
      <c r="D32" s="246">
        <v>29</v>
      </c>
      <c r="E32" s="247">
        <v>1</v>
      </c>
      <c r="F32" s="247">
        <v>2</v>
      </c>
      <c r="G32" s="247">
        <v>1</v>
      </c>
      <c r="H32" s="247">
        <v>3</v>
      </c>
      <c r="I32" s="248">
        <v>2</v>
      </c>
      <c r="J32" s="246">
        <v>1</v>
      </c>
      <c r="K32" s="246">
        <v>1</v>
      </c>
      <c r="L32" s="318">
        <f t="shared" si="9"/>
        <v>1</v>
      </c>
      <c r="M32" s="246">
        <v>1</v>
      </c>
      <c r="N32" s="247"/>
      <c r="O32" s="247"/>
      <c r="P32" s="247"/>
      <c r="Q32" s="247"/>
      <c r="R32" s="248"/>
      <c r="S32" s="246"/>
      <c r="T32" s="246"/>
      <c r="U32" s="320"/>
      <c r="V32" s="249"/>
      <c r="W32" s="247"/>
      <c r="X32" s="247"/>
      <c r="Y32" s="247"/>
      <c r="Z32" s="247"/>
      <c r="AA32" s="248"/>
      <c r="AB32" s="246"/>
      <c r="AC32" s="246"/>
      <c r="AD32" s="320"/>
      <c r="AE32" s="249"/>
      <c r="AF32" s="249"/>
      <c r="AG32" s="249"/>
      <c r="AH32" s="249"/>
      <c r="AI32" s="249"/>
      <c r="AJ32" s="249"/>
      <c r="AK32" s="249"/>
      <c r="AL32" s="249"/>
      <c r="AM32" s="319">
        <f t="shared" si="12"/>
        <v>8</v>
      </c>
      <c r="AN32" s="249">
        <v>6</v>
      </c>
      <c r="AO32" s="249">
        <v>1</v>
      </c>
      <c r="AP32" s="250"/>
      <c r="AQ32" s="249"/>
      <c r="AR32" s="250">
        <v>1</v>
      </c>
      <c r="AS32" s="251"/>
      <c r="AT32" s="249"/>
      <c r="AU32" s="249"/>
      <c r="AV32" s="319">
        <f t="shared" si="13"/>
        <v>23</v>
      </c>
      <c r="AW32" s="249">
        <v>18</v>
      </c>
      <c r="AX32" s="249"/>
      <c r="AY32" s="250">
        <v>1</v>
      </c>
      <c r="AZ32" s="249">
        <v>1</v>
      </c>
      <c r="BA32" s="250">
        <v>2</v>
      </c>
      <c r="BB32" s="309">
        <v>1</v>
      </c>
      <c r="BC32" s="249"/>
      <c r="BD32" s="249"/>
      <c r="BE32" s="319">
        <f t="shared" si="14"/>
        <v>56</v>
      </c>
      <c r="BF32" s="184">
        <f t="shared" si="0"/>
        <v>42</v>
      </c>
      <c r="BG32" s="184">
        <f t="shared" si="1"/>
        <v>0</v>
      </c>
      <c r="BH32" s="184">
        <f t="shared" si="2"/>
        <v>3</v>
      </c>
      <c r="BI32" s="184">
        <f t="shared" si="3"/>
        <v>2</v>
      </c>
      <c r="BJ32" s="184">
        <f t="shared" si="4"/>
        <v>4</v>
      </c>
      <c r="BK32" s="184">
        <f t="shared" si="5"/>
        <v>3</v>
      </c>
      <c r="BL32" s="184">
        <f t="shared" si="6"/>
        <v>1</v>
      </c>
      <c r="BM32" s="184">
        <f t="shared" si="7"/>
        <v>1</v>
      </c>
      <c r="BN32" s="187"/>
    </row>
    <row r="33" spans="1:66" s="49" customFormat="1" ht="27.75" customHeight="1" x14ac:dyDescent="0.3">
      <c r="A33" s="522" t="s">
        <v>34</v>
      </c>
      <c r="B33" s="523"/>
      <c r="C33" s="91">
        <f t="shared" ref="C33:BM33" si="15">SUM(C9:C32)</f>
        <v>1230</v>
      </c>
      <c r="D33" s="300">
        <f t="shared" si="15"/>
        <v>921</v>
      </c>
      <c r="E33" s="300">
        <f t="shared" si="15"/>
        <v>45</v>
      </c>
      <c r="F33" s="300">
        <f t="shared" si="15"/>
        <v>39</v>
      </c>
      <c r="G33" s="300">
        <f t="shared" si="15"/>
        <v>22</v>
      </c>
      <c r="H33" s="300">
        <f t="shared" si="15"/>
        <v>89</v>
      </c>
      <c r="I33" s="300">
        <f t="shared" si="15"/>
        <v>62</v>
      </c>
      <c r="J33" s="300">
        <f t="shared" si="15"/>
        <v>28</v>
      </c>
      <c r="K33" s="300">
        <f t="shared" si="15"/>
        <v>24</v>
      </c>
      <c r="L33" s="91">
        <f t="shared" ref="L33:T33" si="16">SUM(L9:L32)</f>
        <v>33</v>
      </c>
      <c r="M33" s="300">
        <f t="shared" si="16"/>
        <v>29</v>
      </c>
      <c r="N33" s="300">
        <f t="shared" si="16"/>
        <v>0</v>
      </c>
      <c r="O33" s="300">
        <f t="shared" si="16"/>
        <v>1</v>
      </c>
      <c r="P33" s="300">
        <f t="shared" si="16"/>
        <v>1</v>
      </c>
      <c r="Q33" s="300">
        <f t="shared" si="16"/>
        <v>2</v>
      </c>
      <c r="R33" s="300">
        <f t="shared" si="16"/>
        <v>0</v>
      </c>
      <c r="S33" s="300">
        <f t="shared" si="16"/>
        <v>0</v>
      </c>
      <c r="T33" s="300">
        <f t="shared" si="16"/>
        <v>0</v>
      </c>
      <c r="U33" s="321">
        <f t="shared" si="15"/>
        <v>1104</v>
      </c>
      <c r="V33" s="300">
        <f t="shared" si="15"/>
        <v>861</v>
      </c>
      <c r="W33" s="300">
        <f t="shared" si="15"/>
        <v>41</v>
      </c>
      <c r="X33" s="300">
        <f t="shared" si="15"/>
        <v>29</v>
      </c>
      <c r="Y33" s="300">
        <f t="shared" si="15"/>
        <v>20</v>
      </c>
      <c r="Z33" s="300">
        <f t="shared" si="15"/>
        <v>80</v>
      </c>
      <c r="AA33" s="300">
        <f t="shared" si="15"/>
        <v>43</v>
      </c>
      <c r="AB33" s="300">
        <f t="shared" si="15"/>
        <v>13</v>
      </c>
      <c r="AC33" s="300">
        <f t="shared" si="15"/>
        <v>17</v>
      </c>
      <c r="AD33" s="321">
        <f t="shared" si="15"/>
        <v>25</v>
      </c>
      <c r="AE33" s="300">
        <f t="shared" si="15"/>
        <v>19</v>
      </c>
      <c r="AF33" s="300">
        <f t="shared" si="15"/>
        <v>0</v>
      </c>
      <c r="AG33" s="300">
        <f t="shared" si="15"/>
        <v>0</v>
      </c>
      <c r="AH33" s="300">
        <f t="shared" si="15"/>
        <v>1</v>
      </c>
      <c r="AI33" s="300">
        <f t="shared" si="15"/>
        <v>4</v>
      </c>
      <c r="AJ33" s="300">
        <f t="shared" si="15"/>
        <v>1</v>
      </c>
      <c r="AK33" s="300">
        <f t="shared" si="15"/>
        <v>0</v>
      </c>
      <c r="AL33" s="300">
        <f t="shared" si="15"/>
        <v>0</v>
      </c>
      <c r="AM33" s="321">
        <f t="shared" si="15"/>
        <v>24</v>
      </c>
      <c r="AN33" s="300">
        <f t="shared" si="15"/>
        <v>20</v>
      </c>
      <c r="AO33" s="300">
        <f t="shared" si="15"/>
        <v>1</v>
      </c>
      <c r="AP33" s="300">
        <f t="shared" si="15"/>
        <v>0</v>
      </c>
      <c r="AQ33" s="300">
        <f t="shared" si="15"/>
        <v>0</v>
      </c>
      <c r="AR33" s="300">
        <f t="shared" si="15"/>
        <v>1</v>
      </c>
      <c r="AS33" s="300">
        <f t="shared" si="15"/>
        <v>1</v>
      </c>
      <c r="AT33" s="300">
        <f t="shared" si="15"/>
        <v>0</v>
      </c>
      <c r="AU33" s="300">
        <f t="shared" si="15"/>
        <v>1</v>
      </c>
      <c r="AV33" s="321">
        <v>-3</v>
      </c>
      <c r="AW33" s="300">
        <f t="shared" ref="AW33:BD33" si="17">SUM(AW9:AW32)</f>
        <v>-3</v>
      </c>
      <c r="AX33" s="300">
        <f t="shared" si="17"/>
        <v>0</v>
      </c>
      <c r="AY33" s="300">
        <f t="shared" si="17"/>
        <v>0</v>
      </c>
      <c r="AZ33" s="300"/>
      <c r="BA33" s="300">
        <f t="shared" si="17"/>
        <v>0</v>
      </c>
      <c r="BB33" s="310">
        <f t="shared" si="17"/>
        <v>0</v>
      </c>
      <c r="BC33" s="300">
        <f t="shared" si="17"/>
        <v>0</v>
      </c>
      <c r="BD33" s="300">
        <f t="shared" si="17"/>
        <v>0</v>
      </c>
      <c r="BE33" s="321">
        <f t="shared" si="15"/>
        <v>108</v>
      </c>
      <c r="BF33" s="300">
        <f t="shared" si="15"/>
        <v>47</v>
      </c>
      <c r="BG33" s="300">
        <f t="shared" si="15"/>
        <v>3</v>
      </c>
      <c r="BH33" s="300">
        <f t="shared" si="15"/>
        <v>11</v>
      </c>
      <c r="BI33" s="300">
        <f t="shared" si="15"/>
        <v>3</v>
      </c>
      <c r="BJ33" s="300">
        <f t="shared" si="15"/>
        <v>6</v>
      </c>
      <c r="BK33" s="300">
        <f t="shared" si="15"/>
        <v>17</v>
      </c>
      <c r="BL33" s="300">
        <f t="shared" si="15"/>
        <v>15</v>
      </c>
      <c r="BM33" s="300">
        <f t="shared" si="15"/>
        <v>6</v>
      </c>
      <c r="BN33" s="301">
        <f t="shared" ref="BN33" si="18">SUM(BN9:BN31)</f>
        <v>0</v>
      </c>
    </row>
    <row r="34" spans="1:66" s="130" customFormat="1" ht="23.25" customHeight="1" x14ac:dyDescent="0.3">
      <c r="A34" s="50"/>
      <c r="B34" s="51"/>
      <c r="C34" s="52"/>
      <c r="D34" s="252"/>
      <c r="E34" s="252"/>
      <c r="F34" s="252"/>
      <c r="G34" s="252"/>
      <c r="H34" s="521"/>
      <c r="I34" s="521"/>
      <c r="J34" s="521"/>
      <c r="K34" s="260"/>
      <c r="L34" s="52"/>
      <c r="M34" s="252"/>
      <c r="N34" s="252"/>
      <c r="O34" s="252"/>
      <c r="P34" s="252"/>
      <c r="Q34" s="521"/>
      <c r="R34" s="521"/>
      <c r="S34" s="521"/>
      <c r="T34" s="260"/>
      <c r="U34" s="506">
        <f>U33+AD33</f>
        <v>1129</v>
      </c>
      <c r="V34" s="507"/>
      <c r="W34" s="507"/>
      <c r="X34" s="507"/>
      <c r="Y34" s="507"/>
      <c r="Z34" s="507"/>
      <c r="AA34" s="507"/>
      <c r="AB34" s="507"/>
      <c r="AC34" s="507"/>
      <c r="AD34" s="507"/>
      <c r="AE34" s="507"/>
      <c r="AF34" s="507"/>
      <c r="AG34" s="507"/>
      <c r="AH34" s="507"/>
      <c r="AI34" s="507"/>
      <c r="AJ34" s="507"/>
      <c r="AK34" s="507"/>
      <c r="AL34" s="508"/>
      <c r="AM34" s="295"/>
      <c r="AN34" s="253"/>
      <c r="AO34" s="253"/>
      <c r="AP34" s="253"/>
      <c r="AQ34" s="253"/>
      <c r="AR34" s="520"/>
      <c r="AS34" s="520"/>
      <c r="AT34" s="520"/>
      <c r="AU34" s="262"/>
      <c r="AV34" s="296">
        <v>28</v>
      </c>
      <c r="AW34" s="253">
        <v>22</v>
      </c>
      <c r="AX34" s="253">
        <v>1</v>
      </c>
      <c r="AY34" s="253">
        <v>1</v>
      </c>
      <c r="AZ34" s="253">
        <v>0</v>
      </c>
      <c r="BA34" s="303">
        <v>2</v>
      </c>
      <c r="BB34" s="311">
        <v>2</v>
      </c>
      <c r="BC34" s="302"/>
      <c r="BD34" s="262"/>
      <c r="BE34" s="264">
        <f>BE33</f>
        <v>108</v>
      </c>
      <c r="BF34" s="253"/>
      <c r="BG34" s="253"/>
      <c r="BH34" s="253"/>
      <c r="BI34" s="253"/>
      <c r="BJ34" s="520"/>
      <c r="BK34" s="520"/>
      <c r="BL34" s="520"/>
      <c r="BM34" s="262"/>
      <c r="BN34" s="133"/>
    </row>
    <row r="35" spans="1:66" s="130" customFormat="1" x14ac:dyDescent="0.3">
      <c r="A35" s="294"/>
      <c r="B35" s="57"/>
      <c r="C35" s="58"/>
      <c r="D35" s="54"/>
      <c r="E35" s="54"/>
      <c r="F35" s="54"/>
      <c r="G35" s="54"/>
      <c r="H35" s="128"/>
      <c r="I35" s="53"/>
      <c r="J35" s="53"/>
      <c r="K35" s="128"/>
      <c r="L35" s="58"/>
      <c r="M35" s="54"/>
      <c r="N35" s="54"/>
      <c r="O35" s="54"/>
      <c r="P35" s="54"/>
      <c r="Q35" s="128"/>
      <c r="R35" s="53"/>
      <c r="S35" s="53"/>
      <c r="T35" s="128"/>
      <c r="U35" s="58"/>
      <c r="V35" s="505"/>
      <c r="W35" s="505"/>
      <c r="X35" s="505"/>
      <c r="Y35" s="505"/>
      <c r="Z35" s="505"/>
      <c r="AA35" s="505"/>
      <c r="AB35" s="53"/>
      <c r="AC35" s="294"/>
      <c r="AD35" s="58"/>
      <c r="AE35" s="55"/>
      <c r="AF35" s="55"/>
      <c r="AG35" s="55"/>
      <c r="AH35" s="55"/>
      <c r="AI35" s="487"/>
      <c r="AJ35" s="487"/>
      <c r="AK35" s="487"/>
      <c r="AL35" s="294"/>
      <c r="AM35" s="58"/>
      <c r="AN35" s="55"/>
      <c r="AO35" s="55"/>
      <c r="AP35" s="55"/>
      <c r="AQ35" s="55"/>
      <c r="AR35" s="519"/>
      <c r="AS35" s="519"/>
      <c r="AT35" s="519"/>
      <c r="AU35" s="294"/>
      <c r="AV35" s="58"/>
      <c r="AW35" s="55"/>
      <c r="AX35" s="55"/>
      <c r="AY35" s="55"/>
      <c r="AZ35" s="55"/>
      <c r="BA35" s="519"/>
      <c r="BB35" s="519"/>
      <c r="BC35" s="519"/>
      <c r="BD35" s="294"/>
      <c r="BE35" s="58"/>
      <c r="BF35" s="55"/>
      <c r="BG35" s="55"/>
      <c r="BH35" s="55"/>
      <c r="BI35" s="55"/>
      <c r="BJ35" s="519"/>
      <c r="BK35" s="519"/>
      <c r="BL35" s="519"/>
      <c r="BM35" s="294"/>
      <c r="BN35" s="133"/>
    </row>
    <row r="36" spans="1:66" s="130" customFormat="1" x14ac:dyDescent="0.3">
      <c r="A36" s="57"/>
      <c r="B36" s="57"/>
      <c r="C36" s="58"/>
      <c r="D36" s="67"/>
      <c r="E36" s="67"/>
      <c r="F36" s="67"/>
      <c r="G36" s="67"/>
      <c r="H36" s="67"/>
      <c r="I36" s="67"/>
      <c r="J36" s="67"/>
      <c r="K36" s="67"/>
      <c r="L36" s="58"/>
      <c r="M36" s="67"/>
      <c r="N36" s="67"/>
      <c r="O36" s="67"/>
      <c r="P36" s="67"/>
      <c r="Q36" s="67"/>
      <c r="R36" s="67"/>
      <c r="S36" s="67"/>
      <c r="T36" s="67"/>
      <c r="U36" s="58"/>
      <c r="V36" s="58"/>
      <c r="W36" s="67"/>
      <c r="X36" s="67"/>
      <c r="Y36" s="67"/>
      <c r="Z36" s="67"/>
      <c r="AA36" s="67"/>
      <c r="AB36" s="67"/>
      <c r="AC36" s="58"/>
      <c r="AD36" s="58"/>
      <c r="AE36" s="58"/>
      <c r="AF36" s="58"/>
      <c r="AG36" s="58"/>
      <c r="AH36" s="58"/>
      <c r="AI36" s="58"/>
      <c r="AJ36" s="66"/>
      <c r="AK36" s="58"/>
      <c r="AL36" s="58"/>
      <c r="AM36" s="58"/>
      <c r="AN36" s="58"/>
      <c r="AO36" s="58"/>
      <c r="AP36" s="58"/>
      <c r="AQ36" s="58"/>
      <c r="AR36" s="58"/>
      <c r="AS36" s="58"/>
      <c r="AT36" s="58"/>
      <c r="AU36" s="58"/>
      <c r="AV36" s="58"/>
      <c r="AW36" s="58"/>
      <c r="AX36" s="58"/>
      <c r="AY36" s="58"/>
      <c r="AZ36" s="58"/>
      <c r="BA36" s="58"/>
      <c r="BB36" s="312"/>
      <c r="BC36" s="58"/>
      <c r="BD36" s="58"/>
      <c r="BE36" s="58">
        <v>110</v>
      </c>
      <c r="BF36" s="58"/>
      <c r="BG36" s="58"/>
      <c r="BH36" s="58"/>
      <c r="BI36" s="58"/>
      <c r="BJ36" s="58"/>
      <c r="BK36" s="58"/>
      <c r="BL36" s="58"/>
      <c r="BM36" s="58"/>
      <c r="BN36" s="133"/>
    </row>
    <row r="37" spans="1:66" s="130" customFormat="1" x14ac:dyDescent="0.3">
      <c r="A37" s="57"/>
      <c r="B37" s="57"/>
      <c r="C37" s="58"/>
      <c r="D37" s="67"/>
      <c r="E37" s="67"/>
      <c r="F37" s="67"/>
      <c r="G37" s="67"/>
      <c r="H37" s="67"/>
      <c r="I37" s="67"/>
      <c r="J37" s="67"/>
      <c r="K37" s="67"/>
      <c r="L37" s="58"/>
      <c r="M37" s="67"/>
      <c r="N37" s="67"/>
      <c r="O37" s="67"/>
      <c r="P37" s="67"/>
      <c r="Q37" s="67"/>
      <c r="R37" s="67"/>
      <c r="S37" s="67"/>
      <c r="T37" s="67"/>
      <c r="U37" s="58"/>
      <c r="V37" s="58"/>
      <c r="W37" s="67"/>
      <c r="X37" s="67"/>
      <c r="Y37" s="67"/>
      <c r="Z37" s="67"/>
      <c r="AA37" s="67"/>
      <c r="AB37" s="67"/>
      <c r="AC37" s="58"/>
      <c r="AD37" s="58"/>
      <c r="AE37" s="58"/>
      <c r="AF37" s="58"/>
      <c r="AG37" s="58"/>
      <c r="AH37" s="58"/>
      <c r="AI37" s="58"/>
      <c r="AJ37" s="66"/>
      <c r="AK37" s="58"/>
      <c r="AL37" s="58"/>
      <c r="AM37" s="58"/>
      <c r="AN37" s="58"/>
      <c r="AO37" s="58"/>
      <c r="AP37" s="58"/>
      <c r="AQ37" s="58"/>
      <c r="AR37" s="58"/>
      <c r="AS37" s="58"/>
      <c r="AT37" s="58"/>
      <c r="AU37" s="58"/>
      <c r="AV37" s="58"/>
      <c r="AW37" s="58"/>
      <c r="AX37" s="58"/>
      <c r="AY37" s="58"/>
      <c r="AZ37" s="58"/>
      <c r="BA37" s="58"/>
      <c r="BB37" s="312"/>
      <c r="BC37" s="58"/>
      <c r="BD37" s="58"/>
      <c r="BE37" s="58"/>
      <c r="BF37" s="58"/>
      <c r="BG37" s="58"/>
      <c r="BH37" s="58"/>
      <c r="BI37" s="58"/>
      <c r="BJ37" s="58"/>
      <c r="BK37" s="58"/>
      <c r="BL37" s="58"/>
      <c r="BM37" s="58"/>
      <c r="BN37" s="133"/>
    </row>
    <row r="38" spans="1:66" s="130" customFormat="1" x14ac:dyDescent="0.3">
      <c r="A38" s="57"/>
      <c r="B38" s="57"/>
      <c r="C38" s="58"/>
      <c r="D38" s="67"/>
      <c r="E38" s="67"/>
      <c r="F38" s="67"/>
      <c r="G38" s="67"/>
      <c r="H38" s="67"/>
      <c r="I38" s="67"/>
      <c r="J38" s="67"/>
      <c r="K38" s="67"/>
      <c r="L38" s="58"/>
      <c r="M38" s="67"/>
      <c r="N38" s="67"/>
      <c r="O38" s="67"/>
      <c r="P38" s="67"/>
      <c r="Q38" s="67"/>
      <c r="R38" s="67"/>
      <c r="S38" s="67"/>
      <c r="T38" s="67"/>
      <c r="U38" s="58"/>
      <c r="V38" s="58"/>
      <c r="W38" s="67"/>
      <c r="X38" s="67"/>
      <c r="Y38" s="67"/>
      <c r="Z38" s="67"/>
      <c r="AA38" s="67"/>
      <c r="AB38" s="67"/>
      <c r="AC38" s="58"/>
      <c r="AD38" s="58"/>
      <c r="AE38" s="58"/>
      <c r="AF38" s="58"/>
      <c r="AG38" s="58"/>
      <c r="AH38" s="58"/>
      <c r="AI38" s="58"/>
      <c r="AJ38" s="66"/>
      <c r="AK38" s="58"/>
      <c r="AL38" s="58"/>
      <c r="AM38" s="58"/>
      <c r="AN38" s="58"/>
      <c r="AO38" s="58"/>
      <c r="AP38" s="58"/>
      <c r="AQ38" s="58"/>
      <c r="AR38" s="58"/>
      <c r="AS38" s="58" t="s">
        <v>206</v>
      </c>
      <c r="AT38" s="58"/>
      <c r="AU38" s="58"/>
      <c r="AV38" s="58"/>
      <c r="AW38" s="58"/>
      <c r="AX38" s="58"/>
      <c r="AY38" s="58"/>
      <c r="AZ38" s="58"/>
      <c r="BA38" s="58"/>
      <c r="BB38" s="312"/>
      <c r="BC38" s="58"/>
      <c r="BD38" s="58"/>
      <c r="BE38" s="58"/>
      <c r="BF38" s="58"/>
      <c r="BG38" s="58"/>
      <c r="BH38" s="58"/>
      <c r="BI38" s="58"/>
      <c r="BJ38" s="58"/>
      <c r="BK38" s="58"/>
      <c r="BL38" s="58"/>
      <c r="BM38" s="58"/>
      <c r="BN38" s="133"/>
    </row>
    <row r="39" spans="1:66" s="130" customFormat="1" x14ac:dyDescent="0.3">
      <c r="A39" s="57"/>
      <c r="B39" s="57"/>
      <c r="C39" s="58"/>
      <c r="D39" s="67"/>
      <c r="E39" s="67"/>
      <c r="F39" s="67"/>
      <c r="G39" s="67"/>
      <c r="H39" s="67"/>
      <c r="I39" s="67"/>
      <c r="J39" s="67"/>
      <c r="K39" s="67"/>
      <c r="L39" s="58"/>
      <c r="M39" s="67"/>
      <c r="N39" s="67"/>
      <c r="O39" s="67"/>
      <c r="P39" s="67"/>
      <c r="Q39" s="67"/>
      <c r="R39" s="67"/>
      <c r="S39" s="67"/>
      <c r="T39" s="67"/>
      <c r="U39" s="58"/>
      <c r="V39" s="58"/>
      <c r="W39" s="67"/>
      <c r="X39" s="67"/>
      <c r="Y39" s="67"/>
      <c r="Z39" s="67"/>
      <c r="AA39" s="67"/>
      <c r="AB39" s="67"/>
      <c r="AC39" s="58"/>
      <c r="AD39" s="58"/>
      <c r="AE39" s="58"/>
      <c r="AF39" s="58"/>
      <c r="AG39" s="58"/>
      <c r="AH39" s="58"/>
      <c r="AI39" s="58"/>
      <c r="AJ39" s="66"/>
      <c r="AK39" s="58"/>
      <c r="AL39" s="58"/>
      <c r="AM39" s="58"/>
      <c r="AN39" s="58"/>
      <c r="AO39" s="58"/>
      <c r="AP39" s="58"/>
      <c r="AQ39" s="58"/>
      <c r="AR39" s="58"/>
      <c r="AS39" s="58"/>
      <c r="AT39" s="58"/>
      <c r="AU39" s="58"/>
      <c r="AV39" s="58"/>
      <c r="AW39" s="58"/>
      <c r="AX39" s="58"/>
      <c r="AY39" s="58"/>
      <c r="AZ39" s="58"/>
      <c r="BA39" s="58"/>
      <c r="BB39" s="312"/>
      <c r="BC39" s="58"/>
      <c r="BD39" s="58"/>
      <c r="BE39" s="58"/>
      <c r="BF39" s="58"/>
      <c r="BG39" s="58"/>
      <c r="BH39" s="58"/>
      <c r="BI39" s="58"/>
      <c r="BJ39" s="58"/>
      <c r="BK39" s="58"/>
      <c r="BL39" s="58"/>
      <c r="BM39" s="58"/>
      <c r="BN39" s="133"/>
    </row>
    <row r="40" spans="1:66" s="130" customFormat="1" x14ac:dyDescent="0.3">
      <c r="A40" s="57"/>
      <c r="B40" s="57"/>
      <c r="C40" s="58"/>
      <c r="D40" s="67"/>
      <c r="E40" s="67"/>
      <c r="F40" s="67"/>
      <c r="G40" s="67"/>
      <c r="H40" s="67"/>
      <c r="I40" s="67"/>
      <c r="J40" s="67"/>
      <c r="K40" s="67"/>
      <c r="L40" s="58"/>
      <c r="M40" s="67"/>
      <c r="N40" s="67"/>
      <c r="O40" s="67"/>
      <c r="P40" s="67"/>
      <c r="Q40" s="67"/>
      <c r="R40" s="67"/>
      <c r="S40" s="67"/>
      <c r="T40" s="67"/>
      <c r="U40" s="58"/>
      <c r="V40" s="58"/>
      <c r="W40" s="67"/>
      <c r="X40" s="67"/>
      <c r="Y40" s="67"/>
      <c r="Z40" s="67"/>
      <c r="AA40" s="67"/>
      <c r="AB40" s="67"/>
      <c r="AC40" s="58"/>
      <c r="AD40" s="58"/>
      <c r="AE40" s="58"/>
      <c r="AF40" s="58"/>
      <c r="AG40" s="58"/>
      <c r="AH40" s="58"/>
      <c r="AI40" s="58"/>
      <c r="AJ40" s="66"/>
      <c r="AK40" s="58"/>
      <c r="AL40" s="58"/>
      <c r="AM40" s="58"/>
      <c r="AN40" s="58"/>
      <c r="AO40" s="58"/>
      <c r="AP40" s="58"/>
      <c r="AQ40" s="58"/>
      <c r="AR40" s="58"/>
      <c r="AS40" s="58"/>
      <c r="AT40" s="58"/>
      <c r="AU40" s="58"/>
      <c r="AV40" s="58"/>
      <c r="AW40" s="58"/>
      <c r="AX40" s="58"/>
      <c r="AY40" s="58"/>
      <c r="AZ40" s="58"/>
      <c r="BA40" s="58"/>
      <c r="BB40" s="312"/>
      <c r="BC40" s="58"/>
      <c r="BD40" s="58"/>
      <c r="BE40" s="58"/>
      <c r="BF40" s="58"/>
      <c r="BG40" s="58"/>
      <c r="BH40" s="58"/>
      <c r="BI40" s="58"/>
      <c r="BJ40" s="58"/>
      <c r="BK40" s="58"/>
      <c r="BL40" s="58"/>
      <c r="BM40" s="58"/>
      <c r="BN40" s="133"/>
    </row>
    <row r="41" spans="1:66" s="130" customFormat="1" x14ac:dyDescent="0.3">
      <c r="A41" s="57"/>
      <c r="B41" s="57"/>
      <c r="C41" s="58"/>
      <c r="D41" s="67"/>
      <c r="E41" s="67"/>
      <c r="F41" s="67"/>
      <c r="G41" s="67"/>
      <c r="H41" s="67"/>
      <c r="I41" s="67"/>
      <c r="J41" s="67"/>
      <c r="K41" s="67"/>
      <c r="L41" s="58"/>
      <c r="M41" s="67"/>
      <c r="N41" s="67"/>
      <c r="O41" s="67"/>
      <c r="P41" s="67"/>
      <c r="Q41" s="67"/>
      <c r="R41" s="67"/>
      <c r="S41" s="67"/>
      <c r="T41" s="67"/>
      <c r="U41" s="58"/>
      <c r="V41" s="58"/>
      <c r="W41" s="67"/>
      <c r="X41" s="67"/>
      <c r="Y41" s="67"/>
      <c r="Z41" s="67"/>
      <c r="AA41" s="67"/>
      <c r="AB41" s="67"/>
      <c r="AC41" s="58"/>
      <c r="AD41" s="58"/>
      <c r="AE41" s="58"/>
      <c r="AF41" s="58"/>
      <c r="AG41" s="58"/>
      <c r="AH41" s="58"/>
      <c r="AI41" s="58"/>
      <c r="AJ41" s="66"/>
      <c r="AK41" s="58"/>
      <c r="AL41" s="58"/>
      <c r="AM41" s="58"/>
      <c r="AN41" s="58"/>
      <c r="AO41" s="58"/>
      <c r="AP41" s="58"/>
      <c r="AQ41" s="58"/>
      <c r="AR41" s="58"/>
      <c r="AS41" s="58"/>
      <c r="AT41" s="58"/>
      <c r="AU41" s="58"/>
      <c r="AV41" s="58"/>
      <c r="AW41" s="58"/>
      <c r="AX41" s="58"/>
      <c r="AY41" s="58"/>
      <c r="AZ41" s="58"/>
      <c r="BA41" s="58"/>
      <c r="BB41" s="312"/>
      <c r="BC41" s="58"/>
      <c r="BD41" s="58"/>
      <c r="BE41" s="58"/>
      <c r="BF41" s="58"/>
      <c r="BG41" s="58"/>
      <c r="BH41" s="58"/>
      <c r="BI41" s="58"/>
      <c r="BJ41" s="58"/>
      <c r="BK41" s="58"/>
      <c r="BL41" s="58"/>
      <c r="BM41" s="58"/>
      <c r="BN41" s="133"/>
    </row>
    <row r="42" spans="1:66" s="130" customFormat="1" x14ac:dyDescent="0.3">
      <c r="A42" s="57"/>
      <c r="B42" s="57"/>
      <c r="C42" s="58"/>
      <c r="D42" s="67"/>
      <c r="E42" s="67"/>
      <c r="F42" s="67"/>
      <c r="G42" s="67"/>
      <c r="H42" s="67"/>
      <c r="I42" s="67"/>
      <c r="J42" s="67"/>
      <c r="K42" s="67"/>
      <c r="L42" s="58"/>
      <c r="M42" s="67"/>
      <c r="N42" s="67"/>
      <c r="O42" s="67"/>
      <c r="P42" s="67"/>
      <c r="Q42" s="67"/>
      <c r="R42" s="67"/>
      <c r="S42" s="67"/>
      <c r="T42" s="67"/>
      <c r="U42" s="58"/>
      <c r="V42" s="58"/>
      <c r="W42" s="67"/>
      <c r="X42" s="67"/>
      <c r="Y42" s="67"/>
      <c r="Z42" s="67"/>
      <c r="AA42" s="67"/>
      <c r="AB42" s="67"/>
      <c r="AC42" s="58"/>
      <c r="AD42" s="58"/>
      <c r="AE42" s="58"/>
      <c r="AF42" s="58"/>
      <c r="AG42" s="58"/>
      <c r="AH42" s="58"/>
      <c r="AI42" s="58"/>
      <c r="AJ42" s="66"/>
      <c r="AK42" s="58"/>
      <c r="AL42" s="58"/>
      <c r="AM42" s="58"/>
      <c r="AN42" s="58"/>
      <c r="AO42" s="58"/>
      <c r="AP42" s="58"/>
      <c r="AQ42" s="58"/>
      <c r="AR42" s="58"/>
      <c r="AS42" s="58"/>
      <c r="AT42" s="58"/>
      <c r="AU42" s="58"/>
      <c r="AV42" s="58"/>
      <c r="AW42" s="58"/>
      <c r="AX42" s="58"/>
      <c r="AY42" s="58"/>
      <c r="AZ42" s="58"/>
      <c r="BA42" s="58"/>
      <c r="BB42" s="312"/>
      <c r="BC42" s="58"/>
      <c r="BD42" s="58"/>
      <c r="BE42" s="58"/>
      <c r="BF42" s="58"/>
      <c r="BG42" s="58"/>
      <c r="BH42" s="58"/>
      <c r="BI42" s="58"/>
      <c r="BJ42" s="58"/>
      <c r="BK42" s="58"/>
      <c r="BL42" s="58"/>
      <c r="BM42" s="58"/>
      <c r="BN42" s="133"/>
    </row>
    <row r="43" spans="1:66" s="130" customFormat="1" x14ac:dyDescent="0.3">
      <c r="A43" s="57"/>
      <c r="B43" s="57"/>
      <c r="C43" s="58"/>
      <c r="D43" s="67"/>
      <c r="E43" s="67"/>
      <c r="F43" s="67"/>
      <c r="G43" s="67"/>
      <c r="H43" s="67"/>
      <c r="I43" s="67"/>
      <c r="J43" s="67"/>
      <c r="K43" s="67"/>
      <c r="L43" s="58"/>
      <c r="M43" s="67"/>
      <c r="N43" s="67"/>
      <c r="O43" s="67"/>
      <c r="P43" s="67"/>
      <c r="Q43" s="67"/>
      <c r="R43" s="67"/>
      <c r="S43" s="67"/>
      <c r="T43" s="67"/>
      <c r="U43" s="58"/>
      <c r="V43" s="58"/>
      <c r="W43" s="67"/>
      <c r="X43" s="67"/>
      <c r="Y43" s="67"/>
      <c r="Z43" s="67"/>
      <c r="AA43" s="67"/>
      <c r="AB43" s="67"/>
      <c r="AC43" s="58"/>
      <c r="AD43" s="58"/>
      <c r="AE43" s="58"/>
      <c r="AF43" s="58"/>
      <c r="AG43" s="58"/>
      <c r="AH43" s="58"/>
      <c r="AI43" s="58"/>
      <c r="AJ43" s="66"/>
      <c r="AK43" s="58"/>
      <c r="AL43" s="58"/>
      <c r="AM43" s="58"/>
      <c r="AN43" s="58"/>
      <c r="AO43" s="58"/>
      <c r="AP43" s="58"/>
      <c r="AQ43" s="58"/>
      <c r="AR43" s="58"/>
      <c r="AS43" s="58"/>
      <c r="AT43" s="58"/>
      <c r="AU43" s="58"/>
      <c r="AV43" s="58"/>
      <c r="AW43" s="58"/>
      <c r="AX43" s="58"/>
      <c r="AY43" s="58"/>
      <c r="AZ43" s="58"/>
      <c r="BA43" s="58"/>
      <c r="BB43" s="312"/>
      <c r="BC43" s="58"/>
      <c r="BD43" s="58"/>
      <c r="BE43" s="58"/>
      <c r="BF43" s="58"/>
      <c r="BG43" s="58"/>
      <c r="BH43" s="58"/>
      <c r="BI43" s="58"/>
      <c r="BJ43" s="58"/>
      <c r="BK43" s="58"/>
      <c r="BL43" s="58"/>
      <c r="BM43" s="58"/>
      <c r="BN43" s="133"/>
    </row>
    <row r="55" spans="1:65" x14ac:dyDescent="0.3">
      <c r="A55" s="261"/>
      <c r="B55" s="59"/>
      <c r="C55" s="55"/>
      <c r="D55" s="60"/>
      <c r="E55" s="60"/>
      <c r="F55" s="60"/>
      <c r="G55" s="60"/>
      <c r="H55" s="60"/>
      <c r="I55" s="60"/>
      <c r="J55" s="60"/>
      <c r="K55" s="183"/>
      <c r="L55" s="55"/>
      <c r="M55" s="60"/>
      <c r="N55" s="60"/>
      <c r="O55" s="60"/>
      <c r="P55" s="60"/>
      <c r="Q55" s="60"/>
      <c r="R55" s="60"/>
      <c r="S55" s="60"/>
      <c r="T55" s="183"/>
      <c r="U55" s="55"/>
      <c r="V55" s="62"/>
      <c r="W55" s="60"/>
      <c r="X55" s="60"/>
      <c r="Y55" s="60"/>
      <c r="Z55" s="60"/>
      <c r="AA55" s="60"/>
      <c r="AB55" s="60"/>
      <c r="AC55" s="63"/>
      <c r="AD55" s="55"/>
      <c r="AE55" s="62"/>
      <c r="AF55" s="62"/>
      <c r="AG55" s="62"/>
      <c r="AH55" s="62"/>
      <c r="AI55" s="62"/>
      <c r="AJ55" s="61"/>
      <c r="AK55" s="62"/>
      <c r="AL55" s="63"/>
      <c r="AM55" s="55"/>
      <c r="AN55" s="62"/>
      <c r="AO55" s="62"/>
      <c r="AP55" s="62"/>
      <c r="AQ55" s="62"/>
      <c r="AR55" s="62"/>
      <c r="AS55" s="62"/>
      <c r="AT55" s="62"/>
      <c r="AU55" s="63"/>
      <c r="AV55" s="55"/>
      <c r="AW55" s="62"/>
      <c r="AX55" s="62"/>
      <c r="AY55" s="62"/>
      <c r="AZ55" s="62"/>
      <c r="BA55" s="62"/>
      <c r="BB55" s="313"/>
      <c r="BC55" s="62"/>
      <c r="BD55" s="63"/>
      <c r="BE55" s="55"/>
      <c r="BF55" s="62"/>
      <c r="BG55" s="62"/>
      <c r="BH55" s="62"/>
      <c r="BI55" s="62"/>
      <c r="BJ55" s="62"/>
      <c r="BK55" s="62"/>
      <c r="BL55" s="62"/>
      <c r="BM55" s="63"/>
    </row>
    <row r="56" spans="1:65" x14ac:dyDescent="0.3">
      <c r="A56" s="27"/>
      <c r="B56" s="64" t="s">
        <v>62</v>
      </c>
      <c r="C56" s="55"/>
      <c r="D56" s="54"/>
      <c r="E56" s="54"/>
      <c r="F56" s="54"/>
      <c r="G56" s="75"/>
      <c r="H56" s="75"/>
      <c r="I56" s="75"/>
      <c r="J56" s="75"/>
      <c r="K56" s="75"/>
      <c r="L56" s="55"/>
      <c r="M56" s="54"/>
      <c r="N56" s="54"/>
      <c r="O56" s="54"/>
      <c r="P56" s="75"/>
      <c r="Q56" s="75"/>
      <c r="R56" s="75"/>
      <c r="S56" s="75"/>
      <c r="T56" s="75"/>
      <c r="U56" s="55"/>
      <c r="V56" s="55"/>
      <c r="W56" s="54"/>
      <c r="X56" s="54"/>
      <c r="Y56" s="75"/>
      <c r="Z56" s="75"/>
      <c r="AA56" s="75"/>
      <c r="AB56" s="75"/>
      <c r="AC56" s="56"/>
      <c r="AD56" s="55"/>
      <c r="AE56" s="55"/>
      <c r="AF56" s="55"/>
      <c r="AG56" s="55"/>
      <c r="AH56" s="56"/>
      <c r="AI56" s="56"/>
      <c r="AJ56" s="261"/>
      <c r="AK56" s="56"/>
      <c r="AL56" s="56"/>
      <c r="AM56" s="55"/>
      <c r="AN56" s="55"/>
      <c r="AO56" s="55"/>
      <c r="AP56" s="55"/>
      <c r="AQ56" s="56"/>
      <c r="AR56" s="56"/>
      <c r="AS56" s="56"/>
      <c r="AT56" s="56"/>
      <c r="AU56" s="56"/>
      <c r="AV56" s="55"/>
      <c r="AW56" s="55"/>
      <c r="AX56" s="55"/>
      <c r="AY56" s="55"/>
      <c r="AZ56" s="56"/>
      <c r="BA56" s="56"/>
      <c r="BB56" s="23"/>
      <c r="BC56" s="56"/>
      <c r="BD56" s="56"/>
      <c r="BE56" s="55"/>
      <c r="BF56" s="55"/>
      <c r="BG56" s="55"/>
      <c r="BH56" s="55"/>
      <c r="BI56" s="56"/>
      <c r="BJ56" s="56"/>
      <c r="BK56" s="56"/>
      <c r="BL56" s="56"/>
      <c r="BM56" s="56"/>
    </row>
    <row r="57" spans="1:65" x14ac:dyDescent="0.3">
      <c r="A57" s="261"/>
      <c r="B57" s="59" t="s">
        <v>74</v>
      </c>
      <c r="C57" s="55"/>
      <c r="D57" s="54"/>
      <c r="E57" s="54"/>
      <c r="F57" s="128"/>
      <c r="G57" s="128"/>
      <c r="H57" s="128"/>
      <c r="I57" s="128"/>
      <c r="J57" s="128"/>
      <c r="K57" s="128"/>
      <c r="L57" s="55"/>
      <c r="M57" s="54"/>
      <c r="N57" s="54"/>
      <c r="O57" s="128"/>
      <c r="P57" s="128"/>
      <c r="Q57" s="128"/>
      <c r="R57" s="128"/>
      <c r="S57" s="128"/>
      <c r="T57" s="128"/>
      <c r="U57" s="55"/>
      <c r="V57" s="55"/>
      <c r="W57" s="54"/>
      <c r="X57" s="128"/>
      <c r="Y57" s="128"/>
      <c r="Z57" s="128"/>
      <c r="AA57" s="128"/>
      <c r="AB57" s="128"/>
      <c r="AC57" s="53"/>
      <c r="AD57" s="55"/>
      <c r="AE57" s="55"/>
      <c r="AF57" s="55"/>
      <c r="AG57" s="53"/>
      <c r="AH57" s="53"/>
      <c r="AI57" s="53"/>
      <c r="AJ57" s="261"/>
      <c r="AK57" s="53"/>
      <c r="AL57" s="53"/>
      <c r="AM57" s="55"/>
      <c r="AN57" s="55"/>
      <c r="AO57" s="55"/>
      <c r="AP57" s="53"/>
      <c r="AQ57" s="53"/>
      <c r="AR57" s="53"/>
      <c r="AS57" s="53"/>
      <c r="AT57" s="53"/>
      <c r="AU57" s="53"/>
      <c r="AV57" s="55"/>
      <c r="AW57" s="55"/>
      <c r="AX57" s="55"/>
      <c r="AY57" s="53"/>
      <c r="AZ57" s="53"/>
      <c r="BA57" s="53"/>
      <c r="BB57" s="314"/>
      <c r="BC57" s="53"/>
      <c r="BD57" s="53"/>
      <c r="BE57" s="55"/>
      <c r="BF57" s="55"/>
      <c r="BG57" s="55"/>
      <c r="BH57" s="53"/>
      <c r="BI57" s="53"/>
      <c r="BJ57" s="53"/>
      <c r="BK57" s="53"/>
      <c r="BL57" s="53"/>
      <c r="BM57" s="53"/>
    </row>
    <row r="58" spans="1:65" x14ac:dyDescent="0.3">
      <c r="D58" s="65"/>
      <c r="E58" s="65"/>
      <c r="F58" s="65"/>
      <c r="H58" s="65"/>
      <c r="I58" s="65"/>
      <c r="J58" s="65"/>
      <c r="K58" s="65"/>
      <c r="M58" s="65"/>
      <c r="N58" s="65"/>
      <c r="O58" s="65"/>
      <c r="Q58" s="65"/>
      <c r="R58" s="65"/>
      <c r="S58" s="65"/>
      <c r="T58" s="65"/>
      <c r="V58" s="57"/>
      <c r="W58" s="65"/>
      <c r="X58" s="65"/>
      <c r="Z58" s="65"/>
      <c r="AA58" s="65"/>
      <c r="AB58" s="65"/>
      <c r="AC58" s="57"/>
      <c r="AE58" s="57"/>
      <c r="AF58" s="57"/>
      <c r="AG58" s="57"/>
      <c r="AI58" s="57"/>
      <c r="AK58" s="57"/>
      <c r="AL58" s="57"/>
      <c r="AN58" s="57"/>
      <c r="AO58" s="57"/>
      <c r="AP58" s="57"/>
      <c r="AR58" s="57"/>
      <c r="AS58" s="57"/>
      <c r="AT58" s="57"/>
      <c r="AU58" s="57"/>
      <c r="AW58" s="57"/>
      <c r="AX58" s="57"/>
      <c r="AY58" s="57"/>
      <c r="BA58" s="57"/>
      <c r="BB58" s="315"/>
      <c r="BC58" s="57"/>
      <c r="BD58" s="57"/>
      <c r="BF58" s="57"/>
      <c r="BG58" s="57"/>
      <c r="BH58" s="57"/>
      <c r="BJ58" s="57"/>
      <c r="BK58" s="57"/>
      <c r="BL58" s="57"/>
      <c r="BM58" s="57"/>
    </row>
    <row r="59" spans="1:65" x14ac:dyDescent="0.3">
      <c r="D59" s="65"/>
      <c r="E59" s="65"/>
      <c r="F59" s="65"/>
      <c r="H59" s="65"/>
      <c r="I59" s="65"/>
      <c r="J59" s="65"/>
      <c r="K59" s="65"/>
      <c r="M59" s="65"/>
      <c r="N59" s="65"/>
      <c r="O59" s="65"/>
      <c r="Q59" s="65"/>
      <c r="R59" s="65"/>
      <c r="S59" s="65"/>
      <c r="T59" s="65"/>
      <c r="V59" s="57"/>
      <c r="W59" s="65"/>
      <c r="X59" s="65"/>
      <c r="Z59" s="65"/>
      <c r="AA59" s="65"/>
      <c r="AB59" s="65"/>
      <c r="AC59" s="57"/>
      <c r="AE59" s="57"/>
      <c r="AF59" s="57"/>
      <c r="AG59" s="57"/>
      <c r="AI59" s="57"/>
      <c r="AK59" s="57"/>
      <c r="AL59" s="57"/>
      <c r="AN59" s="57"/>
      <c r="AO59" s="57"/>
      <c r="AP59" s="57"/>
      <c r="AR59" s="57"/>
      <c r="AS59" s="57"/>
      <c r="AT59" s="57"/>
      <c r="AU59" s="57"/>
      <c r="AW59" s="57"/>
      <c r="AX59" s="57"/>
      <c r="AY59" s="57"/>
      <c r="BA59" s="57"/>
      <c r="BB59" s="315"/>
      <c r="BC59" s="57"/>
      <c r="BD59" s="57"/>
      <c r="BF59" s="57"/>
      <c r="BG59" s="57"/>
      <c r="BH59" s="57"/>
      <c r="BJ59" s="57"/>
      <c r="BK59" s="57"/>
      <c r="BL59" s="57"/>
      <c r="BM59" s="57"/>
    </row>
  </sheetData>
  <mergeCells count="80">
    <mergeCell ref="Q34:S34"/>
    <mergeCell ref="L6:L8"/>
    <mergeCell ref="M6:T6"/>
    <mergeCell ref="M7:M8"/>
    <mergeCell ref="N7:O7"/>
    <mergeCell ref="P7:P8"/>
    <mergeCell ref="Q7:Q8"/>
    <mergeCell ref="R7:R8"/>
    <mergeCell ref="S7:S8"/>
    <mergeCell ref="T7:T8"/>
    <mergeCell ref="BA35:BC35"/>
    <mergeCell ref="AZ7:AZ8"/>
    <mergeCell ref="BA7:BA8"/>
    <mergeCell ref="BB7:BB8"/>
    <mergeCell ref="BC7:BC8"/>
    <mergeCell ref="BD7:BD8"/>
    <mergeCell ref="Y7:Y8"/>
    <mergeCell ref="Z7:Z8"/>
    <mergeCell ref="AA7:AA8"/>
    <mergeCell ref="AM6:AM8"/>
    <mergeCell ref="AO7:AP7"/>
    <mergeCell ref="AN6:AU6"/>
    <mergeCell ref="H34:J34"/>
    <mergeCell ref="A33:B33"/>
    <mergeCell ref="C6:C8"/>
    <mergeCell ref="D7:D8"/>
    <mergeCell ref="E7:F7"/>
    <mergeCell ref="G7:G8"/>
    <mergeCell ref="H7:H8"/>
    <mergeCell ref="I7:I8"/>
    <mergeCell ref="J7:J8"/>
    <mergeCell ref="D6:K6"/>
    <mergeCell ref="AR35:AT35"/>
    <mergeCell ref="BJ35:BL35"/>
    <mergeCell ref="AR34:AT34"/>
    <mergeCell ref="BJ34:BL34"/>
    <mergeCell ref="AQ7:AQ8"/>
    <mergeCell ref="AT7:AT8"/>
    <mergeCell ref="AR7:AR8"/>
    <mergeCell ref="AS7:AS8"/>
    <mergeCell ref="BF7:BF8"/>
    <mergeCell ref="BE6:BE8"/>
    <mergeCell ref="BF6:BM6"/>
    <mergeCell ref="BL7:BL8"/>
    <mergeCell ref="AV6:AV8"/>
    <mergeCell ref="AW6:BD6"/>
    <mergeCell ref="AW7:AW8"/>
    <mergeCell ref="AX7:AY7"/>
    <mergeCell ref="A1:V1"/>
    <mergeCell ref="A3:BN3"/>
    <mergeCell ref="A6:A8"/>
    <mergeCell ref="B6:B8"/>
    <mergeCell ref="U6:U8"/>
    <mergeCell ref="AU7:AU8"/>
    <mergeCell ref="BN6:BN8"/>
    <mergeCell ref="BI7:BI8"/>
    <mergeCell ref="BJ7:BJ8"/>
    <mergeCell ref="BK7:BK8"/>
    <mergeCell ref="BM7:BM8"/>
    <mergeCell ref="A2:V2"/>
    <mergeCell ref="K7:K8"/>
    <mergeCell ref="AC7:AC8"/>
    <mergeCell ref="BG7:BH7"/>
    <mergeCell ref="AN7:AN8"/>
    <mergeCell ref="V7:V8"/>
    <mergeCell ref="W7:X7"/>
    <mergeCell ref="AI35:AK35"/>
    <mergeCell ref="AD6:AD8"/>
    <mergeCell ref="AE6:AL6"/>
    <mergeCell ref="AE7:AE8"/>
    <mergeCell ref="AF7:AG7"/>
    <mergeCell ref="AH7:AH8"/>
    <mergeCell ref="AI7:AI8"/>
    <mergeCell ref="AJ7:AJ8"/>
    <mergeCell ref="AK7:AK8"/>
    <mergeCell ref="AL7:AL8"/>
    <mergeCell ref="V6:AC6"/>
    <mergeCell ref="AB7:AB8"/>
    <mergeCell ref="V35:AA35"/>
    <mergeCell ref="U34:AL34"/>
  </mergeCells>
  <printOptions horizontalCentered="1"/>
  <pageMargins left="0" right="0" top="0.75" bottom="0.25" header="0.3" footer="0.3"/>
  <pageSetup scale="55"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R28"/>
  <sheetViews>
    <sheetView showZeros="0" topLeftCell="A19" zoomScale="81" zoomScaleNormal="81" workbookViewId="0">
      <selection activeCell="Y27" sqref="Y27"/>
    </sheetView>
  </sheetViews>
  <sheetFormatPr defaultRowHeight="17.25" x14ac:dyDescent="0.3"/>
  <cols>
    <col min="1" max="1" width="4.25" customWidth="1"/>
    <col min="2" max="2" width="14" customWidth="1"/>
    <col min="3" max="3" width="6.875" customWidth="1"/>
    <col min="4" max="4" width="5" customWidth="1"/>
    <col min="5" max="5" width="5" style="115" customWidth="1"/>
    <col min="6" max="13" width="5" customWidth="1"/>
    <col min="14" max="14" width="6.875" customWidth="1"/>
    <col min="15" max="15" width="5" customWidth="1"/>
    <col min="16" max="16" width="5" style="115" customWidth="1"/>
    <col min="17" max="47" width="5" customWidth="1"/>
    <col min="48" max="48" width="3.75" customWidth="1"/>
    <col min="49" max="55" width="5" customWidth="1"/>
    <col min="56" max="57" width="5" hidden="1" customWidth="1"/>
    <col min="58" max="68" width="5" customWidth="1"/>
  </cols>
  <sheetData>
    <row r="1" spans="1:70" x14ac:dyDescent="0.3">
      <c r="A1" s="535" t="s">
        <v>5</v>
      </c>
      <c r="B1" s="535"/>
      <c r="C1" s="535"/>
      <c r="D1" s="535"/>
      <c r="E1" s="535"/>
      <c r="F1" s="535"/>
      <c r="G1" s="10"/>
      <c r="H1" s="10"/>
      <c r="I1" s="10"/>
      <c r="J1" s="10"/>
      <c r="K1" s="10"/>
      <c r="L1" s="10"/>
      <c r="M1" s="10"/>
      <c r="N1" s="10"/>
      <c r="O1" s="10"/>
      <c r="P1" s="10"/>
      <c r="Q1" s="10"/>
      <c r="R1" s="10"/>
      <c r="S1" s="10"/>
      <c r="T1" s="10"/>
      <c r="U1" s="10"/>
      <c r="V1" s="10"/>
      <c r="W1" s="10"/>
      <c r="X1" s="10"/>
      <c r="Y1" s="10"/>
      <c r="Z1" s="10"/>
      <c r="AA1" s="10"/>
      <c r="AB1" s="10"/>
      <c r="AC1" s="10"/>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33"/>
    </row>
    <row r="2" spans="1:70" ht="17.25" customHeight="1" x14ac:dyDescent="0.3">
      <c r="A2" s="535" t="s">
        <v>63</v>
      </c>
      <c r="B2" s="535"/>
      <c r="C2" s="535"/>
      <c r="D2" s="535"/>
      <c r="E2" s="535"/>
      <c r="F2" s="535"/>
      <c r="G2" s="12"/>
      <c r="H2" s="11"/>
      <c r="I2" s="11"/>
      <c r="J2" s="11"/>
      <c r="K2" s="11"/>
      <c r="L2" s="11"/>
      <c r="M2" s="11"/>
      <c r="N2" s="11"/>
      <c r="O2" s="11"/>
      <c r="P2" s="11"/>
      <c r="Q2" s="11"/>
      <c r="R2" s="12"/>
      <c r="S2" s="11"/>
      <c r="T2" s="11"/>
      <c r="U2" s="11"/>
      <c r="V2" s="11"/>
      <c r="W2" s="11"/>
      <c r="X2" s="11"/>
      <c r="Y2" s="12"/>
      <c r="Z2" s="12"/>
      <c r="AA2" s="12"/>
      <c r="AB2" s="12"/>
      <c r="AC2" s="12"/>
      <c r="AD2" s="11"/>
      <c r="AE2" s="11"/>
      <c r="AF2" s="11"/>
      <c r="AG2" s="11"/>
      <c r="AH2" s="11"/>
      <c r="AI2" s="11"/>
      <c r="AJ2" s="12"/>
      <c r="AK2" s="12"/>
      <c r="AL2" s="12"/>
      <c r="AM2" s="12"/>
      <c r="AN2" s="12"/>
      <c r="AO2" s="11"/>
      <c r="AP2" s="11"/>
      <c r="AQ2" s="11"/>
      <c r="AR2" s="11"/>
      <c r="AS2" s="11"/>
      <c r="AT2" s="11"/>
      <c r="AU2" s="12"/>
      <c r="AV2" s="12"/>
      <c r="AW2" s="12"/>
      <c r="AX2" s="12"/>
      <c r="AY2" s="12"/>
      <c r="AZ2" s="11"/>
      <c r="BA2" s="11"/>
      <c r="BB2" s="11"/>
      <c r="BC2" s="11"/>
      <c r="BD2" s="11"/>
      <c r="BE2" s="11"/>
      <c r="BF2" s="12"/>
      <c r="BG2" s="12"/>
      <c r="BH2" s="12"/>
      <c r="BI2" s="12"/>
      <c r="BJ2" s="12"/>
      <c r="BK2" s="11"/>
      <c r="BL2" s="11"/>
      <c r="BM2" s="11"/>
      <c r="BN2" s="11"/>
      <c r="BO2" s="11"/>
      <c r="BP2" s="11"/>
      <c r="BQ2" s="33"/>
    </row>
    <row r="3" spans="1:70" s="168" customFormat="1" ht="42.75" customHeight="1" x14ac:dyDescent="0.3">
      <c r="A3" s="540" t="s">
        <v>156</v>
      </c>
      <c r="B3" s="540"/>
      <c r="C3" s="540"/>
      <c r="D3" s="540"/>
      <c r="E3" s="540"/>
      <c r="F3" s="540"/>
      <c r="G3" s="540"/>
      <c r="H3" s="540"/>
      <c r="I3" s="540"/>
      <c r="J3" s="540"/>
      <c r="K3" s="540"/>
      <c r="L3" s="540"/>
      <c r="M3" s="540"/>
      <c r="N3" s="540"/>
      <c r="O3" s="540"/>
      <c r="P3" s="540"/>
      <c r="Q3" s="540"/>
      <c r="R3" s="540"/>
      <c r="S3" s="540"/>
      <c r="T3" s="540"/>
      <c r="U3" s="540"/>
      <c r="V3" s="540"/>
      <c r="W3" s="540"/>
      <c r="X3" s="540"/>
      <c r="Y3" s="540"/>
      <c r="Z3" s="540"/>
      <c r="AA3" s="540"/>
      <c r="AB3" s="540"/>
      <c r="AC3" s="540"/>
      <c r="AD3" s="540"/>
      <c r="AE3" s="540"/>
      <c r="AF3" s="540"/>
      <c r="AG3" s="540"/>
      <c r="AH3" s="540"/>
      <c r="AI3" s="540"/>
      <c r="AJ3" s="540"/>
      <c r="AK3" s="540"/>
      <c r="AL3" s="540"/>
      <c r="AM3" s="540"/>
      <c r="AN3" s="540"/>
      <c r="AO3" s="540"/>
      <c r="AP3" s="540"/>
      <c r="AQ3" s="540"/>
      <c r="AR3" s="540"/>
      <c r="AS3" s="540"/>
      <c r="AT3" s="540"/>
      <c r="AU3" s="540"/>
      <c r="AV3" s="540"/>
      <c r="AW3" s="540"/>
      <c r="AX3" s="540"/>
      <c r="AY3" s="540"/>
      <c r="AZ3" s="540"/>
      <c r="BA3" s="540"/>
      <c r="BB3" s="540"/>
      <c r="BC3" s="540"/>
      <c r="BD3" s="540"/>
      <c r="BE3" s="540"/>
      <c r="BF3" s="540"/>
      <c r="BG3" s="540"/>
      <c r="BH3" s="540"/>
      <c r="BI3" s="540"/>
      <c r="BJ3" s="540"/>
      <c r="BK3" s="540"/>
      <c r="BL3" s="540"/>
      <c r="BM3" s="540"/>
      <c r="BN3" s="540"/>
      <c r="BO3" s="540"/>
      <c r="BP3" s="540"/>
      <c r="BQ3" s="540"/>
    </row>
    <row r="4" spans="1:70" ht="23.25" customHeight="1" x14ac:dyDescent="0.3">
      <c r="A4" s="162"/>
      <c r="B4" s="162"/>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2"/>
    </row>
    <row r="5" spans="1:70" ht="24" customHeight="1" x14ac:dyDescent="0.3">
      <c r="A5" s="468" t="s">
        <v>6</v>
      </c>
      <c r="B5" s="468" t="s">
        <v>0</v>
      </c>
      <c r="C5" s="541" t="s">
        <v>180</v>
      </c>
      <c r="D5" s="542"/>
      <c r="E5" s="542"/>
      <c r="F5" s="542"/>
      <c r="G5" s="542"/>
      <c r="H5" s="542"/>
      <c r="I5" s="542"/>
      <c r="J5" s="542"/>
      <c r="K5" s="542"/>
      <c r="L5" s="542"/>
      <c r="M5" s="549"/>
      <c r="N5" s="541" t="s">
        <v>189</v>
      </c>
      <c r="O5" s="542"/>
      <c r="P5" s="542"/>
      <c r="Q5" s="542"/>
      <c r="R5" s="542"/>
      <c r="S5" s="542"/>
      <c r="T5" s="542"/>
      <c r="U5" s="542"/>
      <c r="V5" s="542"/>
      <c r="W5" s="542"/>
      <c r="X5" s="549"/>
      <c r="Y5" s="541" t="s">
        <v>182</v>
      </c>
      <c r="Z5" s="542"/>
      <c r="AA5" s="542"/>
      <c r="AB5" s="542"/>
      <c r="AC5" s="542"/>
      <c r="AD5" s="542"/>
      <c r="AE5" s="542"/>
      <c r="AF5" s="542"/>
      <c r="AG5" s="542"/>
      <c r="AH5" s="542"/>
      <c r="AI5" s="171"/>
      <c r="AJ5" s="541" t="s">
        <v>183</v>
      </c>
      <c r="AK5" s="542"/>
      <c r="AL5" s="542"/>
      <c r="AM5" s="542"/>
      <c r="AN5" s="542"/>
      <c r="AO5" s="542"/>
      <c r="AP5" s="542"/>
      <c r="AQ5" s="542"/>
      <c r="AR5" s="542"/>
      <c r="AS5" s="542"/>
      <c r="AT5" s="549"/>
      <c r="AU5" s="541" t="s">
        <v>184</v>
      </c>
      <c r="AV5" s="542"/>
      <c r="AW5" s="542"/>
      <c r="AX5" s="542"/>
      <c r="AY5" s="542"/>
      <c r="AZ5" s="542"/>
      <c r="BA5" s="542"/>
      <c r="BB5" s="542"/>
      <c r="BC5" s="542"/>
      <c r="BD5" s="542"/>
      <c r="BE5" s="549"/>
      <c r="BF5" s="536" t="s">
        <v>186</v>
      </c>
      <c r="BG5" s="537"/>
      <c r="BH5" s="537"/>
      <c r="BI5" s="537"/>
      <c r="BJ5" s="537"/>
      <c r="BK5" s="537"/>
      <c r="BL5" s="537"/>
      <c r="BM5" s="537"/>
      <c r="BN5" s="537"/>
      <c r="BO5" s="537"/>
      <c r="BP5" s="537"/>
      <c r="BQ5" s="546" t="s">
        <v>1</v>
      </c>
    </row>
    <row r="6" spans="1:70" s="87" customFormat="1" ht="30" customHeight="1" x14ac:dyDescent="0.3">
      <c r="A6" s="550"/>
      <c r="B6" s="550"/>
      <c r="C6" s="538" t="s">
        <v>99</v>
      </c>
      <c r="D6" s="538"/>
      <c r="E6" s="538"/>
      <c r="F6" s="538"/>
      <c r="G6" s="538"/>
      <c r="H6" s="538"/>
      <c r="I6" s="538"/>
      <c r="J6" s="538"/>
      <c r="K6" s="538"/>
      <c r="L6" s="538"/>
      <c r="M6" s="538"/>
      <c r="N6" s="538" t="s">
        <v>99</v>
      </c>
      <c r="O6" s="538"/>
      <c r="P6" s="538"/>
      <c r="Q6" s="538"/>
      <c r="R6" s="538"/>
      <c r="S6" s="538"/>
      <c r="T6" s="538"/>
      <c r="U6" s="538"/>
      <c r="V6" s="538"/>
      <c r="W6" s="538"/>
      <c r="X6" s="538"/>
      <c r="Y6" s="538" t="s">
        <v>99</v>
      </c>
      <c r="Z6" s="538"/>
      <c r="AA6" s="538"/>
      <c r="AB6" s="538"/>
      <c r="AC6" s="538"/>
      <c r="AD6" s="538"/>
      <c r="AE6" s="538"/>
      <c r="AF6" s="538"/>
      <c r="AG6" s="538"/>
      <c r="AH6" s="538"/>
      <c r="AI6" s="538"/>
      <c r="AJ6" s="539" t="s">
        <v>99</v>
      </c>
      <c r="AK6" s="539"/>
      <c r="AL6" s="539"/>
      <c r="AM6" s="539"/>
      <c r="AN6" s="539"/>
      <c r="AO6" s="539"/>
      <c r="AP6" s="539"/>
      <c r="AQ6" s="539"/>
      <c r="AR6" s="539"/>
      <c r="AS6" s="539"/>
      <c r="AT6" s="539"/>
      <c r="AU6" s="539" t="s">
        <v>99</v>
      </c>
      <c r="AV6" s="539"/>
      <c r="AW6" s="539"/>
      <c r="AX6" s="539"/>
      <c r="AY6" s="539"/>
      <c r="AZ6" s="539"/>
      <c r="BA6" s="539"/>
      <c r="BB6" s="539"/>
      <c r="BC6" s="539"/>
      <c r="BD6" s="539"/>
      <c r="BE6" s="539"/>
      <c r="BF6" s="539" t="s">
        <v>99</v>
      </c>
      <c r="BG6" s="539"/>
      <c r="BH6" s="539"/>
      <c r="BI6" s="539"/>
      <c r="BJ6" s="539"/>
      <c r="BK6" s="539"/>
      <c r="BL6" s="539"/>
      <c r="BM6" s="539"/>
      <c r="BN6" s="539"/>
      <c r="BO6" s="539"/>
      <c r="BP6" s="539"/>
      <c r="BQ6" s="547"/>
    </row>
    <row r="7" spans="1:70" ht="30" customHeight="1" x14ac:dyDescent="0.3">
      <c r="A7" s="550"/>
      <c r="B7" s="550"/>
      <c r="C7" s="88" t="s">
        <v>104</v>
      </c>
      <c r="D7" s="88" t="s">
        <v>108</v>
      </c>
      <c r="E7" s="88" t="s">
        <v>38</v>
      </c>
      <c r="F7" s="164" t="s">
        <v>39</v>
      </c>
      <c r="G7" s="88" t="s">
        <v>106</v>
      </c>
      <c r="H7" s="88" t="s">
        <v>107</v>
      </c>
      <c r="I7" s="88" t="s">
        <v>77</v>
      </c>
      <c r="J7" s="167" t="s">
        <v>93</v>
      </c>
      <c r="K7" s="88" t="s">
        <v>105</v>
      </c>
      <c r="L7" s="164" t="s">
        <v>3</v>
      </c>
      <c r="M7" s="164" t="s">
        <v>40</v>
      </c>
      <c r="N7" s="88" t="s">
        <v>104</v>
      </c>
      <c r="O7" s="88" t="s">
        <v>108</v>
      </c>
      <c r="P7" s="88" t="s">
        <v>38</v>
      </c>
      <c r="Q7" s="164" t="s">
        <v>39</v>
      </c>
      <c r="R7" s="88" t="s">
        <v>106</v>
      </c>
      <c r="S7" s="88" t="s">
        <v>107</v>
      </c>
      <c r="T7" s="88" t="s">
        <v>77</v>
      </c>
      <c r="U7" s="167" t="s">
        <v>93</v>
      </c>
      <c r="V7" s="88" t="s">
        <v>105</v>
      </c>
      <c r="W7" s="164" t="s">
        <v>3</v>
      </c>
      <c r="X7" s="164" t="s">
        <v>40</v>
      </c>
      <c r="Y7" s="88" t="s">
        <v>104</v>
      </c>
      <c r="Z7" s="88" t="s">
        <v>108</v>
      </c>
      <c r="AA7" s="88" t="s">
        <v>38</v>
      </c>
      <c r="AB7" s="164" t="s">
        <v>39</v>
      </c>
      <c r="AC7" s="88" t="s">
        <v>106</v>
      </c>
      <c r="AD7" s="88" t="s">
        <v>107</v>
      </c>
      <c r="AE7" s="88" t="s">
        <v>77</v>
      </c>
      <c r="AF7" s="167" t="s">
        <v>93</v>
      </c>
      <c r="AG7" s="88" t="s">
        <v>105</v>
      </c>
      <c r="AH7" s="164" t="s">
        <v>3</v>
      </c>
      <c r="AI7" s="164" t="s">
        <v>40</v>
      </c>
      <c r="AJ7" s="88" t="s">
        <v>104</v>
      </c>
      <c r="AK7" s="88" t="s">
        <v>108</v>
      </c>
      <c r="AL7" s="88" t="s">
        <v>38</v>
      </c>
      <c r="AM7" s="164" t="s">
        <v>39</v>
      </c>
      <c r="AN7" s="88" t="s">
        <v>106</v>
      </c>
      <c r="AO7" s="88" t="s">
        <v>107</v>
      </c>
      <c r="AP7" s="88" t="s">
        <v>77</v>
      </c>
      <c r="AQ7" s="167" t="s">
        <v>149</v>
      </c>
      <c r="AR7" s="88" t="s">
        <v>105</v>
      </c>
      <c r="AS7" s="164" t="s">
        <v>3</v>
      </c>
      <c r="AT7" s="164" t="s">
        <v>40</v>
      </c>
      <c r="AU7" s="88" t="s">
        <v>104</v>
      </c>
      <c r="AV7" s="88" t="s">
        <v>108</v>
      </c>
      <c r="AW7" s="88" t="s">
        <v>38</v>
      </c>
      <c r="AX7" s="164" t="s">
        <v>39</v>
      </c>
      <c r="AY7" s="88" t="s">
        <v>106</v>
      </c>
      <c r="AZ7" s="88" t="s">
        <v>107</v>
      </c>
      <c r="BA7" s="88" t="s">
        <v>77</v>
      </c>
      <c r="BB7" s="167" t="s">
        <v>93</v>
      </c>
      <c r="BC7" s="88" t="s">
        <v>105</v>
      </c>
      <c r="BD7" s="164" t="s">
        <v>3</v>
      </c>
      <c r="BE7" s="164" t="s">
        <v>40</v>
      </c>
      <c r="BF7" s="88" t="s">
        <v>104</v>
      </c>
      <c r="BG7" s="88" t="s">
        <v>108</v>
      </c>
      <c r="BH7" s="88" t="s">
        <v>38</v>
      </c>
      <c r="BI7" s="164" t="s">
        <v>39</v>
      </c>
      <c r="BJ7" s="88" t="s">
        <v>106</v>
      </c>
      <c r="BK7" s="88" t="s">
        <v>107</v>
      </c>
      <c r="BL7" s="88" t="s">
        <v>77</v>
      </c>
      <c r="BM7" s="167" t="s">
        <v>93</v>
      </c>
      <c r="BN7" s="88" t="s">
        <v>105</v>
      </c>
      <c r="BO7" s="164" t="s">
        <v>3</v>
      </c>
      <c r="BP7" s="164" t="s">
        <v>40</v>
      </c>
      <c r="BQ7" s="548"/>
    </row>
    <row r="8" spans="1:70" s="20" customFormat="1" ht="39.75" customHeight="1" x14ac:dyDescent="0.3">
      <c r="A8" s="269">
        <v>1</v>
      </c>
      <c r="B8" s="270" t="s">
        <v>78</v>
      </c>
      <c r="C8" s="271">
        <f t="shared" ref="C8:C23" si="0">SUM(D8:M8)</f>
        <v>48</v>
      </c>
      <c r="D8" s="272">
        <v>2</v>
      </c>
      <c r="E8" s="273">
        <v>41</v>
      </c>
      <c r="F8" s="272">
        <v>1</v>
      </c>
      <c r="G8" s="272">
        <v>1</v>
      </c>
      <c r="H8" s="274">
        <v>1</v>
      </c>
      <c r="I8" s="274">
        <v>1</v>
      </c>
      <c r="J8" s="274"/>
      <c r="K8" s="274">
        <v>1</v>
      </c>
      <c r="L8" s="274"/>
      <c r="M8" s="274"/>
      <c r="N8" s="271">
        <f t="shared" ref="N8:N23" si="1">SUM(O8:X8)</f>
        <v>0</v>
      </c>
      <c r="O8" s="272">
        <v>0</v>
      </c>
      <c r="P8" s="273">
        <v>0</v>
      </c>
      <c r="Q8" s="272">
        <v>0</v>
      </c>
      <c r="R8" s="272">
        <v>0</v>
      </c>
      <c r="S8" s="274">
        <v>0</v>
      </c>
      <c r="T8" s="274">
        <v>0</v>
      </c>
      <c r="U8" s="274">
        <v>0</v>
      </c>
      <c r="V8" s="274">
        <v>0</v>
      </c>
      <c r="W8" s="274">
        <v>0</v>
      </c>
      <c r="X8" s="274"/>
      <c r="Y8" s="275">
        <f>SUM(Z8:AI8)</f>
        <v>47</v>
      </c>
      <c r="Z8" s="274">
        <v>2</v>
      </c>
      <c r="AA8" s="274">
        <v>40</v>
      </c>
      <c r="AB8" s="274">
        <v>1</v>
      </c>
      <c r="AC8" s="274">
        <v>1</v>
      </c>
      <c r="AD8" s="274">
        <v>1</v>
      </c>
      <c r="AE8" s="274">
        <v>1</v>
      </c>
      <c r="AF8" s="274"/>
      <c r="AG8" s="274">
        <v>1</v>
      </c>
      <c r="AH8" s="274"/>
      <c r="AI8" s="274"/>
      <c r="AJ8" s="275">
        <f>SUM(AK8:AR8)</f>
        <v>1</v>
      </c>
      <c r="AK8" s="274"/>
      <c r="AL8" s="274">
        <v>1</v>
      </c>
      <c r="AM8" s="274"/>
      <c r="AN8" s="274"/>
      <c r="AO8" s="274"/>
      <c r="AP8" s="274"/>
      <c r="AQ8" s="276"/>
      <c r="AR8" s="274"/>
      <c r="AS8" s="274"/>
      <c r="AT8" s="274"/>
      <c r="AU8" s="275">
        <f>SUM(AV8:BE8)</f>
        <v>0</v>
      </c>
      <c r="AV8" s="274"/>
      <c r="AW8" s="292">
        <v>0</v>
      </c>
      <c r="AX8" s="274"/>
      <c r="AY8" s="274"/>
      <c r="AZ8" s="274"/>
      <c r="BA8" s="274"/>
      <c r="BB8" s="274"/>
      <c r="BC8" s="274"/>
      <c r="BD8" s="274"/>
      <c r="BE8" s="274"/>
      <c r="BF8" s="275">
        <f>SUM(BG8:BN8)</f>
        <v>0</v>
      </c>
      <c r="BG8" s="274">
        <f t="shared" ref="BG8:BP8" si="2">D8-Z8-AK8-AV8</f>
        <v>0</v>
      </c>
      <c r="BH8" s="274">
        <f t="shared" si="2"/>
        <v>0</v>
      </c>
      <c r="BI8" s="274">
        <f t="shared" si="2"/>
        <v>0</v>
      </c>
      <c r="BJ8" s="274">
        <f t="shared" si="2"/>
        <v>0</v>
      </c>
      <c r="BK8" s="274">
        <f t="shared" si="2"/>
        <v>0</v>
      </c>
      <c r="BL8" s="274">
        <f t="shared" si="2"/>
        <v>0</v>
      </c>
      <c r="BM8" s="274">
        <f t="shared" si="2"/>
        <v>0</v>
      </c>
      <c r="BN8" s="274">
        <f t="shared" si="2"/>
        <v>0</v>
      </c>
      <c r="BO8" s="274">
        <f t="shared" si="2"/>
        <v>0</v>
      </c>
      <c r="BP8" s="274">
        <f t="shared" si="2"/>
        <v>0</v>
      </c>
      <c r="BQ8" s="277"/>
      <c r="BR8" s="20">
        <v>0</v>
      </c>
    </row>
    <row r="9" spans="1:70" s="20" customFormat="1" ht="39.75" customHeight="1" x14ac:dyDescent="0.3">
      <c r="A9" s="269">
        <v>2</v>
      </c>
      <c r="B9" s="278" t="s">
        <v>44</v>
      </c>
      <c r="C9" s="279">
        <f t="shared" si="0"/>
        <v>97</v>
      </c>
      <c r="D9" s="277">
        <v>3</v>
      </c>
      <c r="E9" s="280">
        <v>89</v>
      </c>
      <c r="F9" s="277">
        <v>1</v>
      </c>
      <c r="G9" s="277">
        <v>1</v>
      </c>
      <c r="H9" s="281">
        <v>1</v>
      </c>
      <c r="I9" s="281">
        <v>1</v>
      </c>
      <c r="J9" s="281"/>
      <c r="K9" s="281">
        <v>1</v>
      </c>
      <c r="L9" s="281"/>
      <c r="M9" s="281"/>
      <c r="N9" s="279">
        <f t="shared" si="1"/>
        <v>2</v>
      </c>
      <c r="O9" s="277">
        <v>0</v>
      </c>
      <c r="P9" s="280">
        <v>1</v>
      </c>
      <c r="Q9" s="277">
        <v>0</v>
      </c>
      <c r="R9" s="277">
        <v>0</v>
      </c>
      <c r="S9" s="281">
        <v>0</v>
      </c>
      <c r="T9" s="281">
        <v>0</v>
      </c>
      <c r="U9" s="281">
        <v>1</v>
      </c>
      <c r="V9" s="281">
        <v>0</v>
      </c>
      <c r="W9" s="281">
        <v>0</v>
      </c>
      <c r="X9" s="281"/>
      <c r="Y9" s="282">
        <f t="shared" ref="Y9:Y23" si="3">SUM(Z9:AI9)</f>
        <v>85</v>
      </c>
      <c r="Z9" s="281">
        <v>2</v>
      </c>
      <c r="AA9" s="281">
        <v>78</v>
      </c>
      <c r="AB9" s="281">
        <v>1</v>
      </c>
      <c r="AC9" s="281">
        <v>1</v>
      </c>
      <c r="AD9" s="281">
        <v>1</v>
      </c>
      <c r="AE9" s="281">
        <v>1</v>
      </c>
      <c r="AF9" s="281"/>
      <c r="AG9" s="281">
        <v>1</v>
      </c>
      <c r="AH9" s="281"/>
      <c r="AI9" s="281"/>
      <c r="AJ9" s="282">
        <f t="shared" ref="AJ9:AJ23" si="4">SUM(AK9:AR9)</f>
        <v>4</v>
      </c>
      <c r="AK9" s="281"/>
      <c r="AL9" s="281">
        <v>4</v>
      </c>
      <c r="AM9" s="281"/>
      <c r="AN9" s="281"/>
      <c r="AO9" s="281"/>
      <c r="AP9" s="281"/>
      <c r="AQ9" s="281"/>
      <c r="AR9" s="281"/>
      <c r="AS9" s="281"/>
      <c r="AT9" s="281"/>
      <c r="AU9" s="275">
        <f t="shared" ref="AU9:AU23" si="5">SUM(AV9:BE9)</f>
        <v>2</v>
      </c>
      <c r="AV9" s="281"/>
      <c r="AW9" s="292">
        <v>2</v>
      </c>
      <c r="AX9" s="281"/>
      <c r="AY9" s="281"/>
      <c r="AZ9" s="281"/>
      <c r="BA9" s="281"/>
      <c r="BB9" s="281"/>
      <c r="BC9" s="281"/>
      <c r="BD9" s="281"/>
      <c r="BE9" s="281"/>
      <c r="BF9" s="275">
        <f t="shared" ref="BF9:BF23" si="6">SUM(BG9:BN9)</f>
        <v>6</v>
      </c>
      <c r="BG9" s="274">
        <f t="shared" ref="BG9:BG23" si="7">D9-Z9-AK9-AV9</f>
        <v>1</v>
      </c>
      <c r="BH9" s="274">
        <f t="shared" ref="BH9:BH23" si="8">E9-AA9-AL9-AW9</f>
        <v>5</v>
      </c>
      <c r="BI9" s="274">
        <f t="shared" ref="BI9:BI23" si="9">F9-AB9-AM9-AX9</f>
        <v>0</v>
      </c>
      <c r="BJ9" s="274">
        <f t="shared" ref="BJ9:BJ23" si="10">G9-AC9-AN9-AY9</f>
        <v>0</v>
      </c>
      <c r="BK9" s="274">
        <f t="shared" ref="BK9:BK23" si="11">H9-AD9-AO9-AZ9</f>
        <v>0</v>
      </c>
      <c r="BL9" s="274">
        <f t="shared" ref="BL9:BL23" si="12">I9-AE9-AP9-BA9</f>
        <v>0</v>
      </c>
      <c r="BM9" s="274">
        <f t="shared" ref="BM9:BM23" si="13">J9-AF9-AQ9-BB9</f>
        <v>0</v>
      </c>
      <c r="BN9" s="274">
        <f t="shared" ref="BN9:BN23" si="14">K9-AG9-AR9-BC9</f>
        <v>0</v>
      </c>
      <c r="BO9" s="274">
        <f t="shared" ref="BO9:BO23" si="15">L9-AH9-AS9-BD9</f>
        <v>0</v>
      </c>
      <c r="BP9" s="274">
        <f t="shared" ref="BP9:BP23" si="16">M9-AI9-AT9-BE9</f>
        <v>0</v>
      </c>
      <c r="BQ9" s="291" t="s">
        <v>157</v>
      </c>
      <c r="BR9" s="20">
        <v>5</v>
      </c>
    </row>
    <row r="10" spans="1:70" ht="39.75" customHeight="1" x14ac:dyDescent="0.3">
      <c r="A10" s="24">
        <v>3</v>
      </c>
      <c r="B10" s="26" t="s">
        <v>79</v>
      </c>
      <c r="C10" s="110">
        <f t="shared" si="0"/>
        <v>88</v>
      </c>
      <c r="D10" s="31">
        <v>3</v>
      </c>
      <c r="E10" s="32">
        <v>80</v>
      </c>
      <c r="F10" s="31">
        <v>1</v>
      </c>
      <c r="G10" s="31">
        <v>1</v>
      </c>
      <c r="H10" s="205">
        <v>1</v>
      </c>
      <c r="I10" s="205">
        <v>1</v>
      </c>
      <c r="J10" s="205"/>
      <c r="K10" s="205">
        <v>1</v>
      </c>
      <c r="L10" s="205"/>
      <c r="M10" s="205"/>
      <c r="N10" s="110">
        <f t="shared" si="1"/>
        <v>2</v>
      </c>
      <c r="O10" s="31">
        <v>0</v>
      </c>
      <c r="P10" s="32">
        <v>1</v>
      </c>
      <c r="Q10" s="31">
        <v>0</v>
      </c>
      <c r="R10" s="31">
        <v>0</v>
      </c>
      <c r="S10" s="205">
        <v>0</v>
      </c>
      <c r="T10" s="205">
        <v>0</v>
      </c>
      <c r="U10" s="205">
        <v>1</v>
      </c>
      <c r="V10" s="205">
        <v>0</v>
      </c>
      <c r="W10" s="205">
        <v>0</v>
      </c>
      <c r="X10" s="205"/>
      <c r="Y10" s="255">
        <f t="shared" si="3"/>
        <v>73</v>
      </c>
      <c r="Z10" s="205">
        <v>2</v>
      </c>
      <c r="AA10" s="210">
        <v>66</v>
      </c>
      <c r="AB10" s="205">
        <v>1</v>
      </c>
      <c r="AC10" s="205">
        <v>1</v>
      </c>
      <c r="AD10" s="205">
        <v>1</v>
      </c>
      <c r="AE10" s="205">
        <v>1</v>
      </c>
      <c r="AF10" s="205"/>
      <c r="AG10" s="205">
        <v>1</v>
      </c>
      <c r="AH10" s="205"/>
      <c r="AI10" s="205"/>
      <c r="AJ10" s="255">
        <f t="shared" si="4"/>
        <v>1</v>
      </c>
      <c r="AK10" s="205"/>
      <c r="AL10" s="205">
        <v>1</v>
      </c>
      <c r="AM10" s="205"/>
      <c r="AN10" s="205"/>
      <c r="AO10" s="205"/>
      <c r="AP10" s="205"/>
      <c r="AQ10" s="205"/>
      <c r="AR10" s="205"/>
      <c r="AS10" s="205"/>
      <c r="AT10" s="205"/>
      <c r="AU10" s="254">
        <f t="shared" si="5"/>
        <v>7</v>
      </c>
      <c r="AV10" s="205"/>
      <c r="AW10" s="292">
        <v>7</v>
      </c>
      <c r="AX10" s="205"/>
      <c r="AY10" s="205"/>
      <c r="AZ10" s="205"/>
      <c r="BA10" s="205"/>
      <c r="BB10" s="205"/>
      <c r="BC10" s="205"/>
      <c r="BD10" s="205"/>
      <c r="BE10" s="205"/>
      <c r="BF10" s="254">
        <f t="shared" si="6"/>
        <v>7</v>
      </c>
      <c r="BG10" s="274">
        <f t="shared" si="7"/>
        <v>1</v>
      </c>
      <c r="BH10" s="274">
        <f t="shared" si="8"/>
        <v>6</v>
      </c>
      <c r="BI10" s="274">
        <f t="shared" si="9"/>
        <v>0</v>
      </c>
      <c r="BJ10" s="274">
        <f t="shared" si="10"/>
        <v>0</v>
      </c>
      <c r="BK10" s="274">
        <f t="shared" si="11"/>
        <v>0</v>
      </c>
      <c r="BL10" s="274">
        <f t="shared" si="12"/>
        <v>0</v>
      </c>
      <c r="BM10" s="274">
        <f t="shared" si="13"/>
        <v>0</v>
      </c>
      <c r="BN10" s="274">
        <f t="shared" si="14"/>
        <v>0</v>
      </c>
      <c r="BO10" s="274">
        <f t="shared" si="15"/>
        <v>0</v>
      </c>
      <c r="BP10" s="274">
        <f t="shared" si="16"/>
        <v>0</v>
      </c>
      <c r="BQ10" s="31"/>
      <c r="BR10">
        <v>6</v>
      </c>
    </row>
    <row r="11" spans="1:70" s="20" customFormat="1" ht="39.75" customHeight="1" x14ac:dyDescent="0.3">
      <c r="A11" s="269">
        <v>4</v>
      </c>
      <c r="B11" s="270" t="s">
        <v>80</v>
      </c>
      <c r="C11" s="279">
        <f t="shared" si="0"/>
        <v>94</v>
      </c>
      <c r="D11" s="277">
        <v>3</v>
      </c>
      <c r="E11" s="280">
        <v>86</v>
      </c>
      <c r="F11" s="277">
        <v>1</v>
      </c>
      <c r="G11" s="277">
        <v>1</v>
      </c>
      <c r="H11" s="281">
        <v>1</v>
      </c>
      <c r="I11" s="281">
        <v>1</v>
      </c>
      <c r="J11" s="281"/>
      <c r="K11" s="281">
        <v>1</v>
      </c>
      <c r="L11" s="281"/>
      <c r="M11" s="281"/>
      <c r="N11" s="279">
        <f t="shared" si="1"/>
        <v>2</v>
      </c>
      <c r="O11" s="277">
        <v>0</v>
      </c>
      <c r="P11" s="280">
        <v>1</v>
      </c>
      <c r="Q11" s="277">
        <v>0</v>
      </c>
      <c r="R11" s="277">
        <v>0</v>
      </c>
      <c r="S11" s="281">
        <v>0</v>
      </c>
      <c r="T11" s="281">
        <v>0</v>
      </c>
      <c r="U11" s="281">
        <v>1</v>
      </c>
      <c r="V11" s="281">
        <v>0</v>
      </c>
      <c r="W11" s="281">
        <v>0</v>
      </c>
      <c r="X11" s="281"/>
      <c r="Y11" s="282">
        <f t="shared" si="3"/>
        <v>83</v>
      </c>
      <c r="Z11" s="281">
        <v>2</v>
      </c>
      <c r="AA11" s="281">
        <v>76</v>
      </c>
      <c r="AB11" s="281">
        <v>1</v>
      </c>
      <c r="AC11" s="281">
        <v>1</v>
      </c>
      <c r="AD11" s="281">
        <v>1</v>
      </c>
      <c r="AE11" s="281">
        <v>1</v>
      </c>
      <c r="AF11" s="281"/>
      <c r="AG11" s="281">
        <v>1</v>
      </c>
      <c r="AH11" s="281"/>
      <c r="AI11" s="281"/>
      <c r="AJ11" s="282">
        <f t="shared" si="4"/>
        <v>5</v>
      </c>
      <c r="AK11" s="281"/>
      <c r="AL11" s="281">
        <v>5</v>
      </c>
      <c r="AM11" s="281"/>
      <c r="AN11" s="281"/>
      <c r="AO11" s="281"/>
      <c r="AP11" s="281"/>
      <c r="AQ11" s="281"/>
      <c r="AR11" s="281"/>
      <c r="AS11" s="281"/>
      <c r="AT11" s="281"/>
      <c r="AU11" s="275">
        <f t="shared" si="5"/>
        <v>1</v>
      </c>
      <c r="AV11" s="281"/>
      <c r="AW11" s="292">
        <v>1</v>
      </c>
      <c r="AX11" s="281"/>
      <c r="AY11" s="281"/>
      <c r="AZ11" s="281"/>
      <c r="BA11" s="281"/>
      <c r="BB11" s="281"/>
      <c r="BC11" s="281"/>
      <c r="BD11" s="281"/>
      <c r="BE11" s="281"/>
      <c r="BF11" s="275">
        <f t="shared" si="6"/>
        <v>5</v>
      </c>
      <c r="BG11" s="274">
        <f t="shared" si="7"/>
        <v>1</v>
      </c>
      <c r="BH11" s="274">
        <f t="shared" si="8"/>
        <v>4</v>
      </c>
      <c r="BI11" s="274">
        <f t="shared" si="9"/>
        <v>0</v>
      </c>
      <c r="BJ11" s="274">
        <f t="shared" si="10"/>
        <v>0</v>
      </c>
      <c r="BK11" s="274">
        <f t="shared" si="11"/>
        <v>0</v>
      </c>
      <c r="BL11" s="274">
        <f t="shared" si="12"/>
        <v>0</v>
      </c>
      <c r="BM11" s="274">
        <f t="shared" si="13"/>
        <v>0</v>
      </c>
      <c r="BN11" s="274">
        <f t="shared" si="14"/>
        <v>0</v>
      </c>
      <c r="BO11" s="274">
        <f t="shared" si="15"/>
        <v>0</v>
      </c>
      <c r="BP11" s="274">
        <f t="shared" si="16"/>
        <v>0</v>
      </c>
      <c r="BQ11" s="268" t="s">
        <v>167</v>
      </c>
      <c r="BR11" s="20">
        <v>4</v>
      </c>
    </row>
    <row r="12" spans="1:70" s="20" customFormat="1" ht="39.75" customHeight="1" x14ac:dyDescent="0.3">
      <c r="A12" s="269">
        <v>5</v>
      </c>
      <c r="B12" s="270" t="s">
        <v>46</v>
      </c>
      <c r="C12" s="279">
        <f t="shared" si="0"/>
        <v>69</v>
      </c>
      <c r="D12" s="277">
        <v>3</v>
      </c>
      <c r="E12" s="280">
        <v>61</v>
      </c>
      <c r="F12" s="277">
        <v>1</v>
      </c>
      <c r="G12" s="277">
        <v>1</v>
      </c>
      <c r="H12" s="281">
        <v>1</v>
      </c>
      <c r="I12" s="281">
        <v>1</v>
      </c>
      <c r="J12" s="281"/>
      <c r="K12" s="281">
        <v>1</v>
      </c>
      <c r="L12" s="281"/>
      <c r="M12" s="281"/>
      <c r="N12" s="279">
        <f t="shared" si="1"/>
        <v>2</v>
      </c>
      <c r="O12" s="277">
        <v>0</v>
      </c>
      <c r="P12" s="280">
        <v>1</v>
      </c>
      <c r="Q12" s="277">
        <v>0</v>
      </c>
      <c r="R12" s="277">
        <v>0</v>
      </c>
      <c r="S12" s="281">
        <v>0</v>
      </c>
      <c r="T12" s="281">
        <v>0</v>
      </c>
      <c r="U12" s="281">
        <v>1</v>
      </c>
      <c r="V12" s="281">
        <v>0</v>
      </c>
      <c r="W12" s="281">
        <v>0</v>
      </c>
      <c r="X12" s="281"/>
      <c r="Y12" s="282">
        <f t="shared" si="3"/>
        <v>64</v>
      </c>
      <c r="Z12" s="281">
        <v>2</v>
      </c>
      <c r="AA12" s="281">
        <v>57</v>
      </c>
      <c r="AB12" s="281">
        <v>1</v>
      </c>
      <c r="AC12" s="281">
        <v>1</v>
      </c>
      <c r="AD12" s="281">
        <v>1</v>
      </c>
      <c r="AE12" s="281">
        <v>1</v>
      </c>
      <c r="AF12" s="281"/>
      <c r="AG12" s="281">
        <v>1</v>
      </c>
      <c r="AH12" s="281"/>
      <c r="AI12" s="281"/>
      <c r="AJ12" s="282">
        <f t="shared" si="4"/>
        <v>1</v>
      </c>
      <c r="AK12" s="281"/>
      <c r="AL12" s="281">
        <v>1</v>
      </c>
      <c r="AM12" s="281"/>
      <c r="AN12" s="281"/>
      <c r="AO12" s="281"/>
      <c r="AP12" s="281"/>
      <c r="AQ12" s="281"/>
      <c r="AR12" s="281"/>
      <c r="AS12" s="281"/>
      <c r="AT12" s="281"/>
      <c r="AU12" s="275">
        <f t="shared" si="5"/>
        <v>0</v>
      </c>
      <c r="AV12" s="281"/>
      <c r="AW12" s="292">
        <v>0</v>
      </c>
      <c r="AX12" s="281"/>
      <c r="AY12" s="281"/>
      <c r="AZ12" s="281"/>
      <c r="BA12" s="281"/>
      <c r="BB12" s="281"/>
      <c r="BC12" s="281"/>
      <c r="BD12" s="281"/>
      <c r="BE12" s="281"/>
      <c r="BF12" s="275">
        <f t="shared" si="6"/>
        <v>4</v>
      </c>
      <c r="BG12" s="274">
        <f t="shared" si="7"/>
        <v>1</v>
      </c>
      <c r="BH12" s="274">
        <f t="shared" si="8"/>
        <v>3</v>
      </c>
      <c r="BI12" s="274">
        <f t="shared" si="9"/>
        <v>0</v>
      </c>
      <c r="BJ12" s="274">
        <f t="shared" si="10"/>
        <v>0</v>
      </c>
      <c r="BK12" s="274">
        <f t="shared" si="11"/>
        <v>0</v>
      </c>
      <c r="BL12" s="274">
        <f t="shared" si="12"/>
        <v>0</v>
      </c>
      <c r="BM12" s="274">
        <f t="shared" si="13"/>
        <v>0</v>
      </c>
      <c r="BN12" s="274">
        <f t="shared" si="14"/>
        <v>0</v>
      </c>
      <c r="BO12" s="274">
        <f t="shared" si="15"/>
        <v>0</v>
      </c>
      <c r="BP12" s="274">
        <f t="shared" si="16"/>
        <v>0</v>
      </c>
      <c r="BQ12" s="277"/>
      <c r="BR12" s="20">
        <v>3</v>
      </c>
    </row>
    <row r="13" spans="1:70" s="20" customFormat="1" ht="39.75" customHeight="1" x14ac:dyDescent="0.3">
      <c r="A13" s="269">
        <v>6</v>
      </c>
      <c r="B13" s="270" t="s">
        <v>81</v>
      </c>
      <c r="C13" s="279">
        <f t="shared" si="0"/>
        <v>84</v>
      </c>
      <c r="D13" s="277">
        <v>3</v>
      </c>
      <c r="E13" s="280">
        <v>76</v>
      </c>
      <c r="F13" s="277">
        <v>1</v>
      </c>
      <c r="G13" s="277">
        <v>1</v>
      </c>
      <c r="H13" s="281">
        <v>1</v>
      </c>
      <c r="I13" s="281">
        <v>1</v>
      </c>
      <c r="J13" s="281"/>
      <c r="K13" s="281">
        <v>1</v>
      </c>
      <c r="L13" s="281"/>
      <c r="M13" s="281"/>
      <c r="N13" s="279">
        <f t="shared" si="1"/>
        <v>3</v>
      </c>
      <c r="O13" s="277">
        <v>0</v>
      </c>
      <c r="P13" s="280">
        <v>2</v>
      </c>
      <c r="Q13" s="277">
        <v>0</v>
      </c>
      <c r="R13" s="277">
        <v>0</v>
      </c>
      <c r="S13" s="281">
        <v>0</v>
      </c>
      <c r="T13" s="281">
        <v>0</v>
      </c>
      <c r="U13" s="281">
        <v>1</v>
      </c>
      <c r="V13" s="281">
        <v>0</v>
      </c>
      <c r="W13" s="281">
        <v>0</v>
      </c>
      <c r="X13" s="281"/>
      <c r="Y13" s="282">
        <f t="shared" si="3"/>
        <v>78</v>
      </c>
      <c r="Z13" s="281">
        <v>2</v>
      </c>
      <c r="AA13" s="281">
        <v>71</v>
      </c>
      <c r="AB13" s="281">
        <v>1</v>
      </c>
      <c r="AC13" s="281">
        <v>1</v>
      </c>
      <c r="AD13" s="281">
        <v>1</v>
      </c>
      <c r="AE13" s="281">
        <v>1</v>
      </c>
      <c r="AF13" s="281"/>
      <c r="AG13" s="281">
        <v>1</v>
      </c>
      <c r="AH13" s="281"/>
      <c r="AI13" s="281"/>
      <c r="AJ13" s="282">
        <f t="shared" si="4"/>
        <v>4</v>
      </c>
      <c r="AK13" s="281"/>
      <c r="AL13" s="281">
        <v>4</v>
      </c>
      <c r="AM13" s="281"/>
      <c r="AN13" s="281"/>
      <c r="AO13" s="281"/>
      <c r="AP13" s="281"/>
      <c r="AQ13" s="281"/>
      <c r="AR13" s="281"/>
      <c r="AS13" s="281"/>
      <c r="AT13" s="281"/>
      <c r="AU13" s="275">
        <f t="shared" si="5"/>
        <v>0</v>
      </c>
      <c r="AV13" s="281"/>
      <c r="AW13" s="292">
        <v>0</v>
      </c>
      <c r="AX13" s="281"/>
      <c r="AY13" s="281"/>
      <c r="AZ13" s="281"/>
      <c r="BA13" s="281"/>
      <c r="BB13" s="281"/>
      <c r="BC13" s="281"/>
      <c r="BD13" s="281"/>
      <c r="BE13" s="281"/>
      <c r="BF13" s="275">
        <f t="shared" si="6"/>
        <v>2</v>
      </c>
      <c r="BG13" s="274">
        <f t="shared" si="7"/>
        <v>1</v>
      </c>
      <c r="BH13" s="274">
        <f t="shared" si="8"/>
        <v>1</v>
      </c>
      <c r="BI13" s="274">
        <f t="shared" si="9"/>
        <v>0</v>
      </c>
      <c r="BJ13" s="274">
        <f t="shared" si="10"/>
        <v>0</v>
      </c>
      <c r="BK13" s="274">
        <f t="shared" si="11"/>
        <v>0</v>
      </c>
      <c r="BL13" s="274">
        <f t="shared" si="12"/>
        <v>0</v>
      </c>
      <c r="BM13" s="274">
        <f t="shared" si="13"/>
        <v>0</v>
      </c>
      <c r="BN13" s="274">
        <f t="shared" si="14"/>
        <v>0</v>
      </c>
      <c r="BO13" s="274">
        <f t="shared" si="15"/>
        <v>0</v>
      </c>
      <c r="BP13" s="274">
        <f t="shared" si="16"/>
        <v>0</v>
      </c>
      <c r="BQ13" s="277"/>
      <c r="BR13" s="20">
        <v>1</v>
      </c>
    </row>
    <row r="14" spans="1:70" s="20" customFormat="1" ht="39.75" customHeight="1" x14ac:dyDescent="0.3">
      <c r="A14" s="269">
        <v>7</v>
      </c>
      <c r="B14" s="270" t="s">
        <v>82</v>
      </c>
      <c r="C14" s="279">
        <f t="shared" si="0"/>
        <v>73</v>
      </c>
      <c r="D14" s="277">
        <v>3</v>
      </c>
      <c r="E14" s="280">
        <v>64</v>
      </c>
      <c r="F14" s="277">
        <v>1</v>
      </c>
      <c r="G14" s="277">
        <v>1</v>
      </c>
      <c r="H14" s="281">
        <v>1</v>
      </c>
      <c r="I14" s="281">
        <v>1</v>
      </c>
      <c r="J14" s="281">
        <v>1</v>
      </c>
      <c r="K14" s="281">
        <v>1</v>
      </c>
      <c r="L14" s="281"/>
      <c r="M14" s="281"/>
      <c r="N14" s="279">
        <f t="shared" si="1"/>
        <v>1</v>
      </c>
      <c r="O14" s="277">
        <v>0</v>
      </c>
      <c r="P14" s="280">
        <v>1</v>
      </c>
      <c r="Q14" s="277">
        <v>0</v>
      </c>
      <c r="R14" s="277">
        <v>0</v>
      </c>
      <c r="S14" s="281">
        <v>0</v>
      </c>
      <c r="T14" s="281">
        <v>0</v>
      </c>
      <c r="U14" s="281">
        <v>0</v>
      </c>
      <c r="V14" s="281">
        <v>0</v>
      </c>
      <c r="W14" s="281">
        <v>0</v>
      </c>
      <c r="X14" s="281"/>
      <c r="Y14" s="282">
        <f t="shared" si="3"/>
        <v>73</v>
      </c>
      <c r="Z14" s="281">
        <v>3</v>
      </c>
      <c r="AA14" s="281">
        <v>64</v>
      </c>
      <c r="AB14" s="281">
        <v>1</v>
      </c>
      <c r="AC14" s="281">
        <v>1</v>
      </c>
      <c r="AD14" s="281">
        <v>1</v>
      </c>
      <c r="AE14" s="281">
        <v>1</v>
      </c>
      <c r="AF14" s="281">
        <v>1</v>
      </c>
      <c r="AG14" s="281">
        <v>1</v>
      </c>
      <c r="AH14" s="281"/>
      <c r="AI14" s="281"/>
      <c r="AJ14" s="282">
        <f t="shared" si="4"/>
        <v>0</v>
      </c>
      <c r="AK14" s="281"/>
      <c r="AL14" s="281">
        <v>0</v>
      </c>
      <c r="AM14" s="281"/>
      <c r="AN14" s="281"/>
      <c r="AO14" s="281"/>
      <c r="AP14" s="281"/>
      <c r="AQ14" s="281"/>
      <c r="AR14" s="281"/>
      <c r="AS14" s="281"/>
      <c r="AT14" s="281"/>
      <c r="AU14" s="275">
        <f t="shared" si="5"/>
        <v>0</v>
      </c>
      <c r="AV14" s="281"/>
      <c r="AW14" s="292">
        <v>0</v>
      </c>
      <c r="AX14" s="281"/>
      <c r="AY14" s="281"/>
      <c r="AZ14" s="281"/>
      <c r="BA14" s="281"/>
      <c r="BB14" s="281"/>
      <c r="BC14" s="281"/>
      <c r="BD14" s="281"/>
      <c r="BE14" s="281"/>
      <c r="BF14" s="275">
        <f t="shared" si="6"/>
        <v>0</v>
      </c>
      <c r="BG14" s="274">
        <f t="shared" si="7"/>
        <v>0</v>
      </c>
      <c r="BH14" s="274">
        <f t="shared" si="8"/>
        <v>0</v>
      </c>
      <c r="BI14" s="274">
        <f t="shared" si="9"/>
        <v>0</v>
      </c>
      <c r="BJ14" s="274">
        <f t="shared" si="10"/>
        <v>0</v>
      </c>
      <c r="BK14" s="274">
        <f t="shared" si="11"/>
        <v>0</v>
      </c>
      <c r="BL14" s="274">
        <f t="shared" si="12"/>
        <v>0</v>
      </c>
      <c r="BM14" s="274">
        <f t="shared" si="13"/>
        <v>0</v>
      </c>
      <c r="BN14" s="274">
        <f t="shared" si="14"/>
        <v>0</v>
      </c>
      <c r="BO14" s="274">
        <f t="shared" si="15"/>
        <v>0</v>
      </c>
      <c r="BP14" s="274">
        <f t="shared" si="16"/>
        <v>0</v>
      </c>
      <c r="BQ14" s="277"/>
      <c r="BR14" s="20">
        <v>0</v>
      </c>
    </row>
    <row r="15" spans="1:70" s="20" customFormat="1" ht="39.75" customHeight="1" x14ac:dyDescent="0.3">
      <c r="A15" s="269">
        <v>8</v>
      </c>
      <c r="B15" s="270" t="s">
        <v>83</v>
      </c>
      <c r="C15" s="279">
        <f t="shared" si="0"/>
        <v>66</v>
      </c>
      <c r="D15" s="277">
        <v>3</v>
      </c>
      <c r="E15" s="280">
        <v>57</v>
      </c>
      <c r="F15" s="277">
        <v>1</v>
      </c>
      <c r="G15" s="277">
        <v>1</v>
      </c>
      <c r="H15" s="281">
        <v>1</v>
      </c>
      <c r="I15" s="281">
        <v>1</v>
      </c>
      <c r="J15" s="281">
        <v>1</v>
      </c>
      <c r="K15" s="281">
        <v>1</v>
      </c>
      <c r="L15" s="281"/>
      <c r="M15" s="281"/>
      <c r="N15" s="279">
        <f t="shared" si="1"/>
        <v>1</v>
      </c>
      <c r="O15" s="277">
        <v>0</v>
      </c>
      <c r="P15" s="280">
        <v>1</v>
      </c>
      <c r="Q15" s="277">
        <v>0</v>
      </c>
      <c r="R15" s="277">
        <v>0</v>
      </c>
      <c r="S15" s="281">
        <v>0</v>
      </c>
      <c r="T15" s="281">
        <v>0</v>
      </c>
      <c r="U15" s="281">
        <v>0</v>
      </c>
      <c r="V15" s="281">
        <v>0</v>
      </c>
      <c r="W15" s="281">
        <v>0</v>
      </c>
      <c r="X15" s="281"/>
      <c r="Y15" s="282">
        <f t="shared" si="3"/>
        <v>64</v>
      </c>
      <c r="Z15" s="281">
        <v>2</v>
      </c>
      <c r="AA15" s="281">
        <v>58</v>
      </c>
      <c r="AB15" s="281">
        <v>1</v>
      </c>
      <c r="AC15" s="281">
        <v>1</v>
      </c>
      <c r="AD15" s="281"/>
      <c r="AE15" s="281">
        <v>1</v>
      </c>
      <c r="AF15" s="281"/>
      <c r="AG15" s="281">
        <v>1</v>
      </c>
      <c r="AH15" s="281"/>
      <c r="AI15" s="281"/>
      <c r="AJ15" s="282">
        <f t="shared" si="4"/>
        <v>1</v>
      </c>
      <c r="AK15" s="281"/>
      <c r="AL15" s="281">
        <v>0</v>
      </c>
      <c r="AM15" s="281"/>
      <c r="AN15" s="281"/>
      <c r="AO15" s="281"/>
      <c r="AP15" s="281"/>
      <c r="AQ15" s="281">
        <v>1</v>
      </c>
      <c r="AR15" s="281"/>
      <c r="AS15" s="281"/>
      <c r="AT15" s="281"/>
      <c r="AU15" s="275">
        <f t="shared" si="5"/>
        <v>0</v>
      </c>
      <c r="AV15" s="281"/>
      <c r="AW15" s="292">
        <v>0</v>
      </c>
      <c r="AX15" s="281"/>
      <c r="AY15" s="281"/>
      <c r="AZ15" s="281"/>
      <c r="BA15" s="281"/>
      <c r="BB15" s="281"/>
      <c r="BC15" s="281"/>
      <c r="BD15" s="281"/>
      <c r="BE15" s="281"/>
      <c r="BF15" s="275">
        <f t="shared" si="6"/>
        <v>1</v>
      </c>
      <c r="BG15" s="274">
        <f t="shared" si="7"/>
        <v>1</v>
      </c>
      <c r="BH15" s="274">
        <f t="shared" si="8"/>
        <v>-1</v>
      </c>
      <c r="BI15" s="274">
        <f t="shared" si="9"/>
        <v>0</v>
      </c>
      <c r="BJ15" s="274">
        <f t="shared" si="10"/>
        <v>0</v>
      </c>
      <c r="BK15" s="274">
        <f t="shared" si="11"/>
        <v>1</v>
      </c>
      <c r="BL15" s="274">
        <f t="shared" si="12"/>
        <v>0</v>
      </c>
      <c r="BM15" s="274">
        <f t="shared" si="13"/>
        <v>0</v>
      </c>
      <c r="BN15" s="274">
        <f t="shared" si="14"/>
        <v>0</v>
      </c>
      <c r="BO15" s="274">
        <f t="shared" si="15"/>
        <v>0</v>
      </c>
      <c r="BP15" s="274">
        <f t="shared" si="16"/>
        <v>0</v>
      </c>
      <c r="BQ15" s="277" t="s">
        <v>185</v>
      </c>
      <c r="BR15" s="20">
        <v>-1</v>
      </c>
    </row>
    <row r="16" spans="1:70" ht="39.75" customHeight="1" x14ac:dyDescent="0.3">
      <c r="A16" s="24">
        <v>9</v>
      </c>
      <c r="B16" s="25" t="s">
        <v>84</v>
      </c>
      <c r="C16" s="110">
        <f t="shared" si="0"/>
        <v>70</v>
      </c>
      <c r="D16" s="31">
        <v>3</v>
      </c>
      <c r="E16" s="32">
        <v>62</v>
      </c>
      <c r="F16" s="31">
        <v>1</v>
      </c>
      <c r="G16" s="31">
        <v>1</v>
      </c>
      <c r="H16" s="205">
        <v>1</v>
      </c>
      <c r="I16" s="205">
        <v>1</v>
      </c>
      <c r="J16" s="205"/>
      <c r="K16" s="205">
        <v>1</v>
      </c>
      <c r="L16" s="205"/>
      <c r="M16" s="205"/>
      <c r="N16" s="110">
        <f t="shared" si="1"/>
        <v>2</v>
      </c>
      <c r="O16" s="31">
        <v>0</v>
      </c>
      <c r="P16" s="32">
        <v>1</v>
      </c>
      <c r="Q16" s="31">
        <v>0</v>
      </c>
      <c r="R16" s="31">
        <v>0</v>
      </c>
      <c r="S16" s="205">
        <v>0</v>
      </c>
      <c r="T16" s="205">
        <v>0</v>
      </c>
      <c r="U16" s="205">
        <v>1</v>
      </c>
      <c r="V16" s="205">
        <v>0</v>
      </c>
      <c r="W16" s="205">
        <v>0</v>
      </c>
      <c r="X16" s="205"/>
      <c r="Y16" s="255">
        <f t="shared" si="3"/>
        <v>61</v>
      </c>
      <c r="Z16" s="205">
        <v>3</v>
      </c>
      <c r="AA16" s="210">
        <v>54</v>
      </c>
      <c r="AB16" s="205">
        <v>1</v>
      </c>
      <c r="AC16" s="205"/>
      <c r="AD16" s="205">
        <v>1</v>
      </c>
      <c r="AE16" s="205">
        <v>1</v>
      </c>
      <c r="AF16" s="205"/>
      <c r="AG16" s="205">
        <v>1</v>
      </c>
      <c r="AH16" s="205"/>
      <c r="AI16" s="205"/>
      <c r="AJ16" s="255">
        <f t="shared" si="4"/>
        <v>2</v>
      </c>
      <c r="AK16" s="205"/>
      <c r="AL16" s="205">
        <v>2</v>
      </c>
      <c r="AM16" s="205"/>
      <c r="AN16" s="205"/>
      <c r="AO16" s="205"/>
      <c r="AP16" s="205"/>
      <c r="AQ16" s="205"/>
      <c r="AR16" s="205"/>
      <c r="AS16" s="205"/>
      <c r="AT16" s="205"/>
      <c r="AU16" s="254">
        <f t="shared" si="5"/>
        <v>2</v>
      </c>
      <c r="AV16" s="205"/>
      <c r="AW16" s="292">
        <v>2</v>
      </c>
      <c r="AX16" s="205"/>
      <c r="AY16" s="205"/>
      <c r="AZ16" s="205"/>
      <c r="BA16" s="292"/>
      <c r="BB16" s="205"/>
      <c r="BC16" s="205"/>
      <c r="BD16" s="205"/>
      <c r="BE16" s="205"/>
      <c r="BF16" s="254">
        <f t="shared" si="6"/>
        <v>5</v>
      </c>
      <c r="BG16" s="274">
        <f t="shared" si="7"/>
        <v>0</v>
      </c>
      <c r="BH16" s="274">
        <f t="shared" si="8"/>
        <v>4</v>
      </c>
      <c r="BI16" s="274">
        <f t="shared" si="9"/>
        <v>0</v>
      </c>
      <c r="BJ16" s="274">
        <f t="shared" si="10"/>
        <v>1</v>
      </c>
      <c r="BK16" s="274">
        <f t="shared" si="11"/>
        <v>0</v>
      </c>
      <c r="BL16" s="274">
        <f t="shared" si="12"/>
        <v>0</v>
      </c>
      <c r="BM16" s="274">
        <f t="shared" si="13"/>
        <v>0</v>
      </c>
      <c r="BN16" s="274">
        <f t="shared" si="14"/>
        <v>0</v>
      </c>
      <c r="BO16" s="274">
        <f t="shared" si="15"/>
        <v>0</v>
      </c>
      <c r="BP16" s="274">
        <f t="shared" si="16"/>
        <v>0</v>
      </c>
      <c r="BQ16" s="31"/>
      <c r="BR16">
        <v>5</v>
      </c>
    </row>
    <row r="17" spans="1:70" s="20" customFormat="1" ht="39.75" customHeight="1" x14ac:dyDescent="0.3">
      <c r="A17" s="269">
        <v>10</v>
      </c>
      <c r="B17" s="165" t="s">
        <v>85</v>
      </c>
      <c r="C17" s="279">
        <f t="shared" si="0"/>
        <v>66</v>
      </c>
      <c r="D17" s="277">
        <v>3</v>
      </c>
      <c r="E17" s="280">
        <v>57</v>
      </c>
      <c r="F17" s="277">
        <v>1</v>
      </c>
      <c r="G17" s="277">
        <v>1</v>
      </c>
      <c r="H17" s="281">
        <v>1</v>
      </c>
      <c r="I17" s="281">
        <v>1</v>
      </c>
      <c r="J17" s="281"/>
      <c r="K17" s="281">
        <v>1</v>
      </c>
      <c r="L17" s="281">
        <v>1</v>
      </c>
      <c r="M17" s="281"/>
      <c r="N17" s="279">
        <f t="shared" si="1"/>
        <v>1</v>
      </c>
      <c r="O17" s="277">
        <v>0</v>
      </c>
      <c r="P17" s="280">
        <v>1</v>
      </c>
      <c r="Q17" s="277">
        <v>0</v>
      </c>
      <c r="R17" s="277">
        <v>0</v>
      </c>
      <c r="S17" s="281">
        <v>0</v>
      </c>
      <c r="T17" s="281">
        <v>0</v>
      </c>
      <c r="U17" s="281"/>
      <c r="V17" s="281">
        <v>0</v>
      </c>
      <c r="W17" s="281">
        <v>0</v>
      </c>
      <c r="X17" s="281"/>
      <c r="Y17" s="282">
        <f t="shared" si="3"/>
        <v>59</v>
      </c>
      <c r="Z17" s="281">
        <v>2</v>
      </c>
      <c r="AA17" s="281">
        <v>52</v>
      </c>
      <c r="AB17" s="281">
        <v>1</v>
      </c>
      <c r="AC17" s="281">
        <v>1</v>
      </c>
      <c r="AD17" s="281"/>
      <c r="AE17" s="281">
        <v>1</v>
      </c>
      <c r="AF17" s="281"/>
      <c r="AG17" s="281">
        <v>1</v>
      </c>
      <c r="AH17" s="281">
        <v>1</v>
      </c>
      <c r="AI17" s="281"/>
      <c r="AJ17" s="282">
        <f t="shared" si="4"/>
        <v>3</v>
      </c>
      <c r="AK17" s="281"/>
      <c r="AL17" s="281">
        <v>3</v>
      </c>
      <c r="AM17" s="281"/>
      <c r="AN17" s="281"/>
      <c r="AO17" s="281"/>
      <c r="AP17" s="281"/>
      <c r="AQ17" s="281"/>
      <c r="AR17" s="281"/>
      <c r="AS17" s="281"/>
      <c r="AT17" s="281"/>
      <c r="AU17" s="275">
        <f t="shared" si="5"/>
        <v>1</v>
      </c>
      <c r="AV17" s="281"/>
      <c r="AW17" s="292">
        <v>1</v>
      </c>
      <c r="AX17" s="281"/>
      <c r="AY17" s="281"/>
      <c r="AZ17" s="281"/>
      <c r="BA17" s="292"/>
      <c r="BB17" s="281"/>
      <c r="BC17" s="281"/>
      <c r="BD17" s="281"/>
      <c r="BE17" s="281"/>
      <c r="BF17" s="275">
        <f t="shared" si="6"/>
        <v>3</v>
      </c>
      <c r="BG17" s="274">
        <f t="shared" si="7"/>
        <v>1</v>
      </c>
      <c r="BH17" s="274">
        <f t="shared" si="8"/>
        <v>1</v>
      </c>
      <c r="BI17" s="274">
        <f t="shared" si="9"/>
        <v>0</v>
      </c>
      <c r="BJ17" s="274">
        <f t="shared" si="10"/>
        <v>0</v>
      </c>
      <c r="BK17" s="274">
        <f t="shared" si="11"/>
        <v>1</v>
      </c>
      <c r="BL17" s="274">
        <f t="shared" si="12"/>
        <v>0</v>
      </c>
      <c r="BM17" s="274">
        <f t="shared" si="13"/>
        <v>0</v>
      </c>
      <c r="BN17" s="274">
        <f t="shared" si="14"/>
        <v>0</v>
      </c>
      <c r="BO17" s="274">
        <f t="shared" si="15"/>
        <v>0</v>
      </c>
      <c r="BP17" s="274">
        <f t="shared" si="16"/>
        <v>0</v>
      </c>
      <c r="BQ17" s="283" t="s">
        <v>166</v>
      </c>
      <c r="BR17" s="20">
        <v>1</v>
      </c>
    </row>
    <row r="18" spans="1:70" ht="39.75" customHeight="1" x14ac:dyDescent="0.3">
      <c r="A18" s="24">
        <v>11</v>
      </c>
      <c r="B18" s="25" t="s">
        <v>52</v>
      </c>
      <c r="C18" s="110">
        <f t="shared" si="0"/>
        <v>46</v>
      </c>
      <c r="D18" s="31">
        <v>2</v>
      </c>
      <c r="E18" s="32">
        <v>39</v>
      </c>
      <c r="F18" s="31">
        <v>1</v>
      </c>
      <c r="G18" s="31">
        <v>1</v>
      </c>
      <c r="H18" s="205">
        <v>1</v>
      </c>
      <c r="I18" s="205">
        <v>1</v>
      </c>
      <c r="J18" s="205"/>
      <c r="K18" s="205">
        <v>1</v>
      </c>
      <c r="L18" s="205"/>
      <c r="M18" s="205"/>
      <c r="N18" s="110">
        <f t="shared" si="1"/>
        <v>1</v>
      </c>
      <c r="O18" s="31">
        <v>0</v>
      </c>
      <c r="P18" s="32">
        <v>1</v>
      </c>
      <c r="Q18" s="31">
        <v>0</v>
      </c>
      <c r="R18" s="31">
        <v>0</v>
      </c>
      <c r="S18" s="205">
        <v>0</v>
      </c>
      <c r="T18" s="205">
        <v>0</v>
      </c>
      <c r="U18" s="205">
        <v>0</v>
      </c>
      <c r="V18" s="205">
        <v>0</v>
      </c>
      <c r="W18" s="205">
        <v>0</v>
      </c>
      <c r="X18" s="205"/>
      <c r="Y18" s="255">
        <f t="shared" si="3"/>
        <v>41</v>
      </c>
      <c r="Z18" s="205">
        <v>1</v>
      </c>
      <c r="AA18" s="210">
        <v>36</v>
      </c>
      <c r="AB18" s="205"/>
      <c r="AC18" s="205">
        <v>1</v>
      </c>
      <c r="AD18" s="205">
        <v>1</v>
      </c>
      <c r="AE18" s="205">
        <v>1</v>
      </c>
      <c r="AF18" s="205"/>
      <c r="AG18" s="205">
        <v>1</v>
      </c>
      <c r="AH18" s="205"/>
      <c r="AI18" s="205"/>
      <c r="AJ18" s="255">
        <f t="shared" si="4"/>
        <v>1</v>
      </c>
      <c r="AK18" s="205"/>
      <c r="AL18" s="205"/>
      <c r="AM18" s="205">
        <v>1</v>
      </c>
      <c r="AN18" s="205"/>
      <c r="AO18" s="205"/>
      <c r="AP18" s="205"/>
      <c r="AQ18" s="205"/>
      <c r="AR18" s="205"/>
      <c r="AS18" s="205"/>
      <c r="AT18" s="205"/>
      <c r="AU18" s="254">
        <f t="shared" si="5"/>
        <v>2</v>
      </c>
      <c r="AV18" s="205"/>
      <c r="AW18" s="292">
        <v>2</v>
      </c>
      <c r="AX18" s="205"/>
      <c r="AY18" s="205"/>
      <c r="AZ18" s="205"/>
      <c r="BA18" s="292"/>
      <c r="BB18" s="205"/>
      <c r="BC18" s="205"/>
      <c r="BD18" s="205"/>
      <c r="BE18" s="205"/>
      <c r="BF18" s="254">
        <f t="shared" si="6"/>
        <v>2</v>
      </c>
      <c r="BG18" s="274">
        <f t="shared" si="7"/>
        <v>1</v>
      </c>
      <c r="BH18" s="274">
        <f t="shared" si="8"/>
        <v>1</v>
      </c>
      <c r="BI18" s="274">
        <f t="shared" si="9"/>
        <v>0</v>
      </c>
      <c r="BJ18" s="274">
        <f t="shared" si="10"/>
        <v>0</v>
      </c>
      <c r="BK18" s="274">
        <f t="shared" si="11"/>
        <v>0</v>
      </c>
      <c r="BL18" s="274">
        <f t="shared" si="12"/>
        <v>0</v>
      </c>
      <c r="BM18" s="274">
        <f t="shared" si="13"/>
        <v>0</v>
      </c>
      <c r="BN18" s="274">
        <f t="shared" si="14"/>
        <v>0</v>
      </c>
      <c r="BO18" s="274">
        <f t="shared" si="15"/>
        <v>0</v>
      </c>
      <c r="BP18" s="274">
        <f t="shared" si="16"/>
        <v>0</v>
      </c>
      <c r="BQ18" s="109" t="s">
        <v>153</v>
      </c>
      <c r="BR18">
        <v>1</v>
      </c>
    </row>
    <row r="19" spans="1:70" s="20" customFormat="1" ht="39.75" customHeight="1" x14ac:dyDescent="0.3">
      <c r="A19" s="269">
        <v>12</v>
      </c>
      <c r="B19" s="278" t="s">
        <v>86</v>
      </c>
      <c r="C19" s="279">
        <f t="shared" si="0"/>
        <v>41</v>
      </c>
      <c r="D19" s="277">
        <v>2</v>
      </c>
      <c r="E19" s="280">
        <v>34</v>
      </c>
      <c r="F19" s="277">
        <v>1</v>
      </c>
      <c r="G19" s="277">
        <v>1</v>
      </c>
      <c r="H19" s="281">
        <v>1</v>
      </c>
      <c r="I19" s="281">
        <v>1</v>
      </c>
      <c r="J19" s="281"/>
      <c r="K19" s="281">
        <v>1</v>
      </c>
      <c r="L19" s="281"/>
      <c r="M19" s="281"/>
      <c r="N19" s="279">
        <f t="shared" si="1"/>
        <v>0</v>
      </c>
      <c r="O19" s="277">
        <v>0</v>
      </c>
      <c r="P19" s="280">
        <v>0</v>
      </c>
      <c r="Q19" s="277">
        <v>0</v>
      </c>
      <c r="R19" s="277">
        <v>0</v>
      </c>
      <c r="S19" s="281">
        <v>0</v>
      </c>
      <c r="T19" s="281">
        <v>0</v>
      </c>
      <c r="U19" s="281">
        <v>0</v>
      </c>
      <c r="V19" s="281">
        <v>0</v>
      </c>
      <c r="W19" s="281">
        <v>0</v>
      </c>
      <c r="X19" s="281"/>
      <c r="Y19" s="282">
        <f t="shared" si="3"/>
        <v>37</v>
      </c>
      <c r="Z19" s="281">
        <v>2</v>
      </c>
      <c r="AA19" s="281">
        <v>33</v>
      </c>
      <c r="AB19" s="281"/>
      <c r="AC19" s="281"/>
      <c r="AD19" s="281">
        <v>1</v>
      </c>
      <c r="AE19" s="281"/>
      <c r="AF19" s="281"/>
      <c r="AG19" s="281">
        <v>1</v>
      </c>
      <c r="AH19" s="281"/>
      <c r="AI19" s="281"/>
      <c r="AJ19" s="282">
        <f t="shared" si="4"/>
        <v>2</v>
      </c>
      <c r="AK19" s="281"/>
      <c r="AL19" s="281">
        <v>1</v>
      </c>
      <c r="AM19" s="281"/>
      <c r="AN19" s="281">
        <v>1</v>
      </c>
      <c r="AO19" s="281"/>
      <c r="AP19" s="281"/>
      <c r="AQ19" s="281"/>
      <c r="AR19" s="281"/>
      <c r="AS19" s="281"/>
      <c r="AT19" s="281"/>
      <c r="AU19" s="275">
        <f t="shared" si="5"/>
        <v>1</v>
      </c>
      <c r="AV19" s="281"/>
      <c r="AW19" s="292"/>
      <c r="AX19" s="281">
        <v>1</v>
      </c>
      <c r="AY19" s="281"/>
      <c r="AZ19" s="281"/>
      <c r="BA19" s="292"/>
      <c r="BB19" s="281"/>
      <c r="BC19" s="281"/>
      <c r="BD19" s="281"/>
      <c r="BE19" s="281"/>
      <c r="BF19" s="275">
        <f t="shared" si="6"/>
        <v>1</v>
      </c>
      <c r="BG19" s="274">
        <f t="shared" si="7"/>
        <v>0</v>
      </c>
      <c r="BH19" s="274">
        <f t="shared" si="8"/>
        <v>0</v>
      </c>
      <c r="BI19" s="274">
        <f t="shared" si="9"/>
        <v>0</v>
      </c>
      <c r="BJ19" s="274">
        <f t="shared" si="10"/>
        <v>0</v>
      </c>
      <c r="BK19" s="274">
        <f t="shared" si="11"/>
        <v>0</v>
      </c>
      <c r="BL19" s="274">
        <f t="shared" si="12"/>
        <v>1</v>
      </c>
      <c r="BM19" s="274">
        <f t="shared" si="13"/>
        <v>0</v>
      </c>
      <c r="BN19" s="274">
        <f t="shared" si="14"/>
        <v>0</v>
      </c>
      <c r="BO19" s="274">
        <f t="shared" si="15"/>
        <v>0</v>
      </c>
      <c r="BP19" s="274">
        <f t="shared" si="16"/>
        <v>0</v>
      </c>
      <c r="BQ19" s="277"/>
      <c r="BR19" s="20">
        <v>0</v>
      </c>
    </row>
    <row r="20" spans="1:70" s="20" customFormat="1" ht="39.75" customHeight="1" x14ac:dyDescent="0.3">
      <c r="A20" s="269">
        <v>13</v>
      </c>
      <c r="B20" s="270" t="s">
        <v>87</v>
      </c>
      <c r="C20" s="279">
        <f t="shared" si="0"/>
        <v>67</v>
      </c>
      <c r="D20" s="277">
        <v>3</v>
      </c>
      <c r="E20" s="280">
        <v>59</v>
      </c>
      <c r="F20" s="277">
        <v>1</v>
      </c>
      <c r="G20" s="277">
        <v>1</v>
      </c>
      <c r="H20" s="281">
        <v>1</v>
      </c>
      <c r="I20" s="281">
        <v>1</v>
      </c>
      <c r="J20" s="281"/>
      <c r="K20" s="281">
        <v>1</v>
      </c>
      <c r="L20" s="281"/>
      <c r="M20" s="281"/>
      <c r="N20" s="279">
        <f t="shared" si="1"/>
        <v>2</v>
      </c>
      <c r="O20" s="277">
        <v>0</v>
      </c>
      <c r="P20" s="280">
        <v>1</v>
      </c>
      <c r="Q20" s="277">
        <v>0</v>
      </c>
      <c r="R20" s="277">
        <v>0</v>
      </c>
      <c r="S20" s="281">
        <v>0</v>
      </c>
      <c r="T20" s="281">
        <v>0</v>
      </c>
      <c r="U20" s="281">
        <v>1</v>
      </c>
      <c r="V20" s="281">
        <v>0</v>
      </c>
      <c r="W20" s="281">
        <v>0</v>
      </c>
      <c r="X20" s="281"/>
      <c r="Y20" s="282">
        <f t="shared" si="3"/>
        <v>57</v>
      </c>
      <c r="Z20" s="281">
        <v>1</v>
      </c>
      <c r="AA20" s="281">
        <v>52</v>
      </c>
      <c r="AB20" s="281">
        <v>1</v>
      </c>
      <c r="AC20" s="281">
        <v>1</v>
      </c>
      <c r="AD20" s="281"/>
      <c r="AE20" s="281">
        <v>1</v>
      </c>
      <c r="AF20" s="281"/>
      <c r="AG20" s="281">
        <v>1</v>
      </c>
      <c r="AH20" s="281"/>
      <c r="AI20" s="281"/>
      <c r="AJ20" s="282">
        <f t="shared" si="4"/>
        <v>3</v>
      </c>
      <c r="AK20" s="281"/>
      <c r="AL20" s="281">
        <v>3</v>
      </c>
      <c r="AM20" s="281"/>
      <c r="AN20" s="281"/>
      <c r="AO20" s="281"/>
      <c r="AP20" s="281"/>
      <c r="AQ20" s="281"/>
      <c r="AR20" s="281"/>
      <c r="AS20" s="281"/>
      <c r="AT20" s="281"/>
      <c r="AU20" s="275">
        <f t="shared" si="5"/>
        <v>0</v>
      </c>
      <c r="AV20" s="281"/>
      <c r="AW20" s="292">
        <v>0</v>
      </c>
      <c r="AX20" s="281"/>
      <c r="AY20" s="281"/>
      <c r="AZ20" s="281"/>
      <c r="BA20" s="292"/>
      <c r="BB20" s="281"/>
      <c r="BC20" s="281"/>
      <c r="BD20" s="281"/>
      <c r="BE20" s="281"/>
      <c r="BF20" s="275">
        <f t="shared" si="6"/>
        <v>7</v>
      </c>
      <c r="BG20" s="274">
        <f t="shared" si="7"/>
        <v>2</v>
      </c>
      <c r="BH20" s="274">
        <f t="shared" si="8"/>
        <v>4</v>
      </c>
      <c r="BI20" s="274">
        <f t="shared" si="9"/>
        <v>0</v>
      </c>
      <c r="BJ20" s="274">
        <f t="shared" si="10"/>
        <v>0</v>
      </c>
      <c r="BK20" s="274">
        <f t="shared" si="11"/>
        <v>1</v>
      </c>
      <c r="BL20" s="274">
        <f t="shared" si="12"/>
        <v>0</v>
      </c>
      <c r="BM20" s="274">
        <f t="shared" si="13"/>
        <v>0</v>
      </c>
      <c r="BN20" s="274">
        <f t="shared" si="14"/>
        <v>0</v>
      </c>
      <c r="BO20" s="274">
        <f t="shared" si="15"/>
        <v>0</v>
      </c>
      <c r="BP20" s="274">
        <f t="shared" si="16"/>
        <v>0</v>
      </c>
      <c r="BQ20" s="284" t="s">
        <v>158</v>
      </c>
      <c r="BR20" s="20">
        <v>3</v>
      </c>
    </row>
    <row r="21" spans="1:70" s="20" customFormat="1" ht="39.75" customHeight="1" x14ac:dyDescent="0.3">
      <c r="A21" s="269">
        <v>14</v>
      </c>
      <c r="B21" s="270" t="s">
        <v>88</v>
      </c>
      <c r="C21" s="279">
        <f t="shared" si="0"/>
        <v>65</v>
      </c>
      <c r="D21" s="277">
        <v>3</v>
      </c>
      <c r="E21" s="280">
        <v>57</v>
      </c>
      <c r="F21" s="277">
        <v>1</v>
      </c>
      <c r="G21" s="277">
        <v>1</v>
      </c>
      <c r="H21" s="281">
        <v>1</v>
      </c>
      <c r="I21" s="281">
        <v>1</v>
      </c>
      <c r="J21" s="281"/>
      <c r="K21" s="281">
        <v>1</v>
      </c>
      <c r="L21" s="281"/>
      <c r="M21" s="281"/>
      <c r="N21" s="279">
        <f t="shared" si="1"/>
        <v>2</v>
      </c>
      <c r="O21" s="277">
        <v>0</v>
      </c>
      <c r="P21" s="280">
        <v>1</v>
      </c>
      <c r="Q21" s="277">
        <v>0</v>
      </c>
      <c r="R21" s="277">
        <v>0</v>
      </c>
      <c r="S21" s="281">
        <v>0</v>
      </c>
      <c r="T21" s="281">
        <v>0</v>
      </c>
      <c r="U21" s="281">
        <v>1</v>
      </c>
      <c r="V21" s="281">
        <v>0</v>
      </c>
      <c r="W21" s="281">
        <v>0</v>
      </c>
      <c r="X21" s="281"/>
      <c r="Y21" s="282">
        <f t="shared" si="3"/>
        <v>61</v>
      </c>
      <c r="Z21" s="281">
        <v>3</v>
      </c>
      <c r="AA21" s="281">
        <v>54</v>
      </c>
      <c r="AB21" s="281"/>
      <c r="AC21" s="281">
        <v>1</v>
      </c>
      <c r="AD21" s="281">
        <v>1</v>
      </c>
      <c r="AE21" s="281">
        <v>1</v>
      </c>
      <c r="AF21" s="281"/>
      <c r="AG21" s="281">
        <v>1</v>
      </c>
      <c r="AH21" s="281"/>
      <c r="AI21" s="281"/>
      <c r="AJ21" s="282">
        <f t="shared" si="4"/>
        <v>2</v>
      </c>
      <c r="AK21" s="281"/>
      <c r="AL21" s="281">
        <v>1</v>
      </c>
      <c r="AM21" s="281">
        <v>1</v>
      </c>
      <c r="AN21" s="281"/>
      <c r="AO21" s="281"/>
      <c r="AP21" s="281"/>
      <c r="AQ21" s="281"/>
      <c r="AR21" s="281"/>
      <c r="AS21" s="281"/>
      <c r="AT21" s="281"/>
      <c r="AU21" s="275">
        <f t="shared" si="5"/>
        <v>2</v>
      </c>
      <c r="AV21" s="281"/>
      <c r="AW21" s="292">
        <v>2</v>
      </c>
      <c r="AX21" s="281"/>
      <c r="AY21" s="281"/>
      <c r="AZ21" s="281"/>
      <c r="BA21" s="292"/>
      <c r="BB21" s="281"/>
      <c r="BC21" s="281"/>
      <c r="BD21" s="281"/>
      <c r="BE21" s="281"/>
      <c r="BF21" s="275">
        <f t="shared" si="6"/>
        <v>0</v>
      </c>
      <c r="BG21" s="274">
        <f t="shared" si="7"/>
        <v>0</v>
      </c>
      <c r="BH21" s="274">
        <f t="shared" si="8"/>
        <v>0</v>
      </c>
      <c r="BI21" s="274">
        <f t="shared" si="9"/>
        <v>0</v>
      </c>
      <c r="BJ21" s="274">
        <f t="shared" si="10"/>
        <v>0</v>
      </c>
      <c r="BK21" s="274">
        <f t="shared" si="11"/>
        <v>0</v>
      </c>
      <c r="BL21" s="274">
        <f t="shared" si="12"/>
        <v>0</v>
      </c>
      <c r="BM21" s="274">
        <f t="shared" si="13"/>
        <v>0</v>
      </c>
      <c r="BN21" s="274">
        <f t="shared" si="14"/>
        <v>0</v>
      </c>
      <c r="BO21" s="274">
        <f t="shared" si="15"/>
        <v>0</v>
      </c>
      <c r="BP21" s="274">
        <f t="shared" si="16"/>
        <v>0</v>
      </c>
      <c r="BQ21" s="285" t="s">
        <v>163</v>
      </c>
      <c r="BR21" s="20">
        <v>0</v>
      </c>
    </row>
    <row r="22" spans="1:70" s="20" customFormat="1" ht="39.75" customHeight="1" x14ac:dyDescent="0.3">
      <c r="A22" s="269">
        <v>15</v>
      </c>
      <c r="B22" s="270" t="s">
        <v>16</v>
      </c>
      <c r="C22" s="279">
        <f t="shared" si="0"/>
        <v>55</v>
      </c>
      <c r="D22" s="277">
        <v>2</v>
      </c>
      <c r="E22" s="280">
        <v>48</v>
      </c>
      <c r="F22" s="277">
        <v>1</v>
      </c>
      <c r="G22" s="277">
        <v>1</v>
      </c>
      <c r="H22" s="281">
        <v>1</v>
      </c>
      <c r="I22" s="281">
        <v>1</v>
      </c>
      <c r="J22" s="281"/>
      <c r="K22" s="281">
        <v>1</v>
      </c>
      <c r="L22" s="281"/>
      <c r="M22" s="281"/>
      <c r="N22" s="279">
        <f t="shared" si="1"/>
        <v>2</v>
      </c>
      <c r="O22" s="277">
        <v>0</v>
      </c>
      <c r="P22" s="280">
        <v>1</v>
      </c>
      <c r="Q22" s="277">
        <v>0</v>
      </c>
      <c r="R22" s="277">
        <v>0</v>
      </c>
      <c r="S22" s="281">
        <v>0</v>
      </c>
      <c r="T22" s="281">
        <v>0</v>
      </c>
      <c r="U22" s="281">
        <v>1</v>
      </c>
      <c r="V22" s="281">
        <v>0</v>
      </c>
      <c r="W22" s="281">
        <v>0</v>
      </c>
      <c r="X22" s="281"/>
      <c r="Y22" s="282">
        <f t="shared" si="3"/>
        <v>49</v>
      </c>
      <c r="Z22" s="281">
        <v>2</v>
      </c>
      <c r="AA22" s="281">
        <v>43</v>
      </c>
      <c r="AB22" s="281">
        <v>1</v>
      </c>
      <c r="AC22" s="281"/>
      <c r="AD22" s="281">
        <v>1</v>
      </c>
      <c r="AE22" s="281">
        <v>1</v>
      </c>
      <c r="AF22" s="281"/>
      <c r="AG22" s="281">
        <v>1</v>
      </c>
      <c r="AH22" s="281"/>
      <c r="AI22" s="281"/>
      <c r="AJ22" s="282">
        <f t="shared" si="4"/>
        <v>2</v>
      </c>
      <c r="AK22" s="281"/>
      <c r="AL22" s="281">
        <v>2</v>
      </c>
      <c r="AM22" s="281"/>
      <c r="AN22" s="281"/>
      <c r="AO22" s="281"/>
      <c r="AP22" s="281"/>
      <c r="AQ22" s="281"/>
      <c r="AR22" s="281"/>
      <c r="AS22" s="281"/>
      <c r="AT22" s="281"/>
      <c r="AU22" s="275">
        <f t="shared" si="5"/>
        <v>0</v>
      </c>
      <c r="AV22" s="281"/>
      <c r="AW22" s="292">
        <v>0</v>
      </c>
      <c r="AX22" s="281"/>
      <c r="AY22" s="281"/>
      <c r="AZ22" s="281"/>
      <c r="BA22" s="292"/>
      <c r="BB22" s="281"/>
      <c r="BC22" s="281"/>
      <c r="BD22" s="281"/>
      <c r="BE22" s="281"/>
      <c r="BF22" s="275">
        <f t="shared" si="6"/>
        <v>4</v>
      </c>
      <c r="BG22" s="274">
        <f t="shared" si="7"/>
        <v>0</v>
      </c>
      <c r="BH22" s="274">
        <f t="shared" si="8"/>
        <v>3</v>
      </c>
      <c r="BI22" s="274">
        <f t="shared" si="9"/>
        <v>0</v>
      </c>
      <c r="BJ22" s="274">
        <f t="shared" si="10"/>
        <v>1</v>
      </c>
      <c r="BK22" s="274">
        <f t="shared" si="11"/>
        <v>0</v>
      </c>
      <c r="BL22" s="274">
        <f t="shared" si="12"/>
        <v>0</v>
      </c>
      <c r="BM22" s="274">
        <f t="shared" si="13"/>
        <v>0</v>
      </c>
      <c r="BN22" s="274">
        <f t="shared" si="14"/>
        <v>0</v>
      </c>
      <c r="BO22" s="274">
        <f t="shared" si="15"/>
        <v>0</v>
      </c>
      <c r="BP22" s="274">
        <f t="shared" si="16"/>
        <v>0</v>
      </c>
      <c r="BQ22" s="283"/>
      <c r="BR22" s="20">
        <v>3</v>
      </c>
    </row>
    <row r="23" spans="1:70" s="20" customFormat="1" ht="39.75" customHeight="1" x14ac:dyDescent="0.3">
      <c r="A23" s="286">
        <v>16</v>
      </c>
      <c r="B23" s="287" t="s">
        <v>89</v>
      </c>
      <c r="C23" s="279">
        <f t="shared" si="0"/>
        <v>62</v>
      </c>
      <c r="D23" s="288">
        <v>2</v>
      </c>
      <c r="E23" s="280">
        <v>55</v>
      </c>
      <c r="F23" s="288">
        <v>1</v>
      </c>
      <c r="G23" s="288">
        <v>1</v>
      </c>
      <c r="H23" s="289">
        <v>1</v>
      </c>
      <c r="I23" s="289">
        <v>1</v>
      </c>
      <c r="J23" s="289"/>
      <c r="K23" s="289">
        <v>1</v>
      </c>
      <c r="L23" s="289"/>
      <c r="M23" s="289"/>
      <c r="N23" s="279">
        <f t="shared" si="1"/>
        <v>3</v>
      </c>
      <c r="O23" s="288">
        <v>1</v>
      </c>
      <c r="P23" s="280">
        <v>1</v>
      </c>
      <c r="Q23" s="288">
        <v>0</v>
      </c>
      <c r="R23" s="288">
        <v>0</v>
      </c>
      <c r="S23" s="289">
        <v>0</v>
      </c>
      <c r="T23" s="289">
        <v>0</v>
      </c>
      <c r="U23" s="289">
        <v>1</v>
      </c>
      <c r="V23" s="289">
        <v>0</v>
      </c>
      <c r="W23" s="289">
        <v>0</v>
      </c>
      <c r="X23" s="289"/>
      <c r="Y23" s="290">
        <f t="shared" si="3"/>
        <v>60</v>
      </c>
      <c r="Z23" s="289">
        <v>2</v>
      </c>
      <c r="AA23" s="289">
        <v>53</v>
      </c>
      <c r="AB23" s="289">
        <v>1</v>
      </c>
      <c r="AC23" s="289">
        <v>1</v>
      </c>
      <c r="AD23" s="289">
        <v>1</v>
      </c>
      <c r="AE23" s="289">
        <v>1</v>
      </c>
      <c r="AF23" s="289"/>
      <c r="AG23" s="289">
        <v>1</v>
      </c>
      <c r="AH23" s="289"/>
      <c r="AI23" s="289"/>
      <c r="AJ23" s="290">
        <f t="shared" si="4"/>
        <v>1</v>
      </c>
      <c r="AK23" s="289"/>
      <c r="AL23" s="289">
        <v>1</v>
      </c>
      <c r="AM23" s="289"/>
      <c r="AN23" s="289"/>
      <c r="AO23" s="289"/>
      <c r="AP23" s="289"/>
      <c r="AQ23" s="289"/>
      <c r="AR23" s="289"/>
      <c r="AS23" s="289"/>
      <c r="AT23" s="289"/>
      <c r="AU23" s="275">
        <f t="shared" si="5"/>
        <v>0</v>
      </c>
      <c r="AV23" s="289"/>
      <c r="AW23" s="292">
        <v>0</v>
      </c>
      <c r="AX23" s="289"/>
      <c r="AY23" s="289"/>
      <c r="AZ23" s="289"/>
      <c r="BA23" s="292"/>
      <c r="BB23" s="289"/>
      <c r="BC23" s="289"/>
      <c r="BD23" s="289"/>
      <c r="BE23" s="289"/>
      <c r="BF23" s="275">
        <f t="shared" si="6"/>
        <v>1</v>
      </c>
      <c r="BG23" s="274">
        <f t="shared" si="7"/>
        <v>0</v>
      </c>
      <c r="BH23" s="274">
        <f t="shared" si="8"/>
        <v>1</v>
      </c>
      <c r="BI23" s="274">
        <f t="shared" si="9"/>
        <v>0</v>
      </c>
      <c r="BJ23" s="274">
        <f t="shared" si="10"/>
        <v>0</v>
      </c>
      <c r="BK23" s="274">
        <f t="shared" si="11"/>
        <v>0</v>
      </c>
      <c r="BL23" s="274">
        <f t="shared" si="12"/>
        <v>0</v>
      </c>
      <c r="BM23" s="274">
        <f t="shared" si="13"/>
        <v>0</v>
      </c>
      <c r="BN23" s="274">
        <f t="shared" si="14"/>
        <v>0</v>
      </c>
      <c r="BO23" s="274">
        <f t="shared" si="15"/>
        <v>0</v>
      </c>
      <c r="BP23" s="274">
        <f t="shared" si="16"/>
        <v>0</v>
      </c>
      <c r="BQ23" s="277"/>
      <c r="BR23" s="20">
        <v>1</v>
      </c>
    </row>
    <row r="24" spans="1:70" s="90" customFormat="1" ht="34.5" customHeight="1" x14ac:dyDescent="0.35">
      <c r="A24" s="545" t="s">
        <v>37</v>
      </c>
      <c r="B24" s="545"/>
      <c r="C24" s="117">
        <f t="shared" ref="C24:BN24" si="17">SUM(C8:C23)</f>
        <v>1091</v>
      </c>
      <c r="D24" s="117">
        <f t="shared" si="17"/>
        <v>43</v>
      </c>
      <c r="E24" s="117">
        <f t="shared" si="17"/>
        <v>965</v>
      </c>
      <c r="F24" s="117">
        <f t="shared" si="17"/>
        <v>16</v>
      </c>
      <c r="G24" s="117">
        <f t="shared" si="17"/>
        <v>16</v>
      </c>
      <c r="H24" s="256">
        <f t="shared" si="17"/>
        <v>16</v>
      </c>
      <c r="I24" s="256">
        <f t="shared" si="17"/>
        <v>16</v>
      </c>
      <c r="J24" s="256">
        <f t="shared" si="17"/>
        <v>2</v>
      </c>
      <c r="K24" s="256">
        <f t="shared" si="17"/>
        <v>16</v>
      </c>
      <c r="L24" s="256">
        <f t="shared" si="17"/>
        <v>1</v>
      </c>
      <c r="M24" s="256">
        <f t="shared" si="17"/>
        <v>0</v>
      </c>
      <c r="N24" s="117">
        <f t="shared" ref="N24:X24" si="18">SUM(N8:N23)</f>
        <v>26</v>
      </c>
      <c r="O24" s="117">
        <f t="shared" si="18"/>
        <v>1</v>
      </c>
      <c r="P24" s="117">
        <f t="shared" si="18"/>
        <v>15</v>
      </c>
      <c r="Q24" s="117">
        <f t="shared" si="18"/>
        <v>0</v>
      </c>
      <c r="R24" s="117">
        <f t="shared" si="18"/>
        <v>0</v>
      </c>
      <c r="S24" s="256">
        <f t="shared" si="18"/>
        <v>0</v>
      </c>
      <c r="T24" s="256">
        <f t="shared" si="18"/>
        <v>0</v>
      </c>
      <c r="U24" s="256">
        <f t="shared" si="18"/>
        <v>10</v>
      </c>
      <c r="V24" s="256">
        <f t="shared" si="18"/>
        <v>0</v>
      </c>
      <c r="W24" s="256">
        <f t="shared" si="18"/>
        <v>0</v>
      </c>
      <c r="X24" s="256">
        <f t="shared" si="18"/>
        <v>0</v>
      </c>
      <c r="Y24" s="256">
        <f t="shared" si="17"/>
        <v>992</v>
      </c>
      <c r="Z24" s="256">
        <f t="shared" si="17"/>
        <v>33</v>
      </c>
      <c r="AA24" s="256">
        <f t="shared" si="17"/>
        <v>887</v>
      </c>
      <c r="AB24" s="256">
        <f t="shared" si="17"/>
        <v>13</v>
      </c>
      <c r="AC24" s="256">
        <f t="shared" si="17"/>
        <v>13</v>
      </c>
      <c r="AD24" s="256">
        <f t="shared" si="17"/>
        <v>13</v>
      </c>
      <c r="AE24" s="256">
        <f t="shared" si="17"/>
        <v>15</v>
      </c>
      <c r="AF24" s="256">
        <f t="shared" si="17"/>
        <v>1</v>
      </c>
      <c r="AG24" s="256">
        <f t="shared" si="17"/>
        <v>16</v>
      </c>
      <c r="AH24" s="256">
        <f t="shared" si="17"/>
        <v>1</v>
      </c>
      <c r="AI24" s="256">
        <f t="shared" si="17"/>
        <v>0</v>
      </c>
      <c r="AJ24" s="256">
        <f t="shared" si="17"/>
        <v>33</v>
      </c>
      <c r="AK24" s="256"/>
      <c r="AL24" s="256">
        <f t="shared" si="17"/>
        <v>29</v>
      </c>
      <c r="AM24" s="256">
        <f t="shared" si="17"/>
        <v>2</v>
      </c>
      <c r="AN24" s="256">
        <f t="shared" si="17"/>
        <v>1</v>
      </c>
      <c r="AO24" s="256">
        <f t="shared" si="17"/>
        <v>0</v>
      </c>
      <c r="AP24" s="256">
        <f t="shared" si="17"/>
        <v>0</v>
      </c>
      <c r="AQ24" s="256">
        <f t="shared" si="17"/>
        <v>1</v>
      </c>
      <c r="AR24" s="256">
        <f t="shared" si="17"/>
        <v>0</v>
      </c>
      <c r="AS24" s="256">
        <f t="shared" si="17"/>
        <v>0</v>
      </c>
      <c r="AT24" s="256">
        <f t="shared" si="17"/>
        <v>0</v>
      </c>
      <c r="AU24" s="256">
        <f t="shared" si="17"/>
        <v>18</v>
      </c>
      <c r="AV24" s="256">
        <f t="shared" si="17"/>
        <v>0</v>
      </c>
      <c r="AW24" s="256">
        <f t="shared" si="17"/>
        <v>17</v>
      </c>
      <c r="AX24" s="256">
        <f t="shared" si="17"/>
        <v>1</v>
      </c>
      <c r="AY24" s="256">
        <f t="shared" si="17"/>
        <v>0</v>
      </c>
      <c r="AZ24" s="256">
        <f t="shared" si="17"/>
        <v>0</v>
      </c>
      <c r="BA24" s="258"/>
      <c r="BB24" s="256">
        <f t="shared" si="17"/>
        <v>0</v>
      </c>
      <c r="BC24" s="256">
        <f t="shared" si="17"/>
        <v>0</v>
      </c>
      <c r="BD24" s="256">
        <f t="shared" si="17"/>
        <v>0</v>
      </c>
      <c r="BE24" s="256">
        <f t="shared" si="17"/>
        <v>0</v>
      </c>
      <c r="BF24" s="256">
        <f t="shared" si="17"/>
        <v>48</v>
      </c>
      <c r="BG24" s="256">
        <f t="shared" si="17"/>
        <v>10</v>
      </c>
      <c r="BH24" s="256">
        <f t="shared" si="17"/>
        <v>32</v>
      </c>
      <c r="BI24" s="256">
        <f t="shared" si="17"/>
        <v>0</v>
      </c>
      <c r="BJ24" s="256">
        <f t="shared" si="17"/>
        <v>2</v>
      </c>
      <c r="BK24" s="256">
        <f t="shared" si="17"/>
        <v>3</v>
      </c>
      <c r="BL24" s="256">
        <f t="shared" si="17"/>
        <v>1</v>
      </c>
      <c r="BM24" s="256">
        <f t="shared" si="17"/>
        <v>0</v>
      </c>
      <c r="BN24" s="117">
        <f t="shared" si="17"/>
        <v>0</v>
      </c>
      <c r="BO24" s="117">
        <f t="shared" ref="BO24:BP24" si="19">SUM(BO8:BO23)</f>
        <v>0</v>
      </c>
      <c r="BP24" s="117">
        <f t="shared" si="19"/>
        <v>0</v>
      </c>
      <c r="BQ24" s="169"/>
    </row>
    <row r="25" spans="1:70" ht="27" customHeight="1" x14ac:dyDescent="0.35">
      <c r="D25">
        <v>44</v>
      </c>
      <c r="E25" s="115">
        <v>942</v>
      </c>
      <c r="F25">
        <v>16</v>
      </c>
      <c r="G25">
        <v>16</v>
      </c>
      <c r="H25" s="87">
        <v>16</v>
      </c>
      <c r="I25" s="87">
        <v>16</v>
      </c>
      <c r="J25" s="87">
        <v>13</v>
      </c>
      <c r="K25" s="87">
        <v>16</v>
      </c>
      <c r="L25" s="87">
        <v>1</v>
      </c>
      <c r="M25" s="87"/>
      <c r="O25">
        <v>44</v>
      </c>
      <c r="P25" s="115">
        <v>942</v>
      </c>
      <c r="Q25">
        <v>16</v>
      </c>
      <c r="R25">
        <v>16</v>
      </c>
      <c r="S25" s="87">
        <v>16</v>
      </c>
      <c r="T25" s="87">
        <v>16</v>
      </c>
      <c r="U25" s="87">
        <v>13</v>
      </c>
      <c r="V25" s="87">
        <v>16</v>
      </c>
      <c r="W25" s="87">
        <v>1</v>
      </c>
      <c r="X25" s="87"/>
      <c r="Y25" s="257"/>
      <c r="Z25" s="257"/>
      <c r="AA25" s="543">
        <f>AA24+AB24</f>
        <v>900</v>
      </c>
      <c r="AB25" s="544"/>
      <c r="AC25" s="257"/>
      <c r="AD25" s="257"/>
      <c r="AE25" s="257"/>
      <c r="AF25" s="257"/>
      <c r="AG25" s="257"/>
      <c r="AH25" s="257"/>
      <c r="AI25" s="257"/>
      <c r="AJ25" s="257"/>
      <c r="AK25" s="257"/>
      <c r="AL25" s="543">
        <f>AL24+AM24</f>
        <v>31</v>
      </c>
      <c r="AM25" s="544"/>
      <c r="AN25" s="257"/>
      <c r="AO25" s="257"/>
      <c r="AP25" s="257"/>
      <c r="AQ25" s="257"/>
      <c r="AR25" s="257"/>
      <c r="AS25" s="257"/>
      <c r="AT25" s="87"/>
      <c r="AU25" s="87"/>
      <c r="AV25" s="87"/>
      <c r="AW25" s="87"/>
      <c r="AX25" s="87"/>
      <c r="AY25" s="87"/>
      <c r="AZ25" s="87"/>
      <c r="BA25" s="292"/>
      <c r="BB25" s="87"/>
      <c r="BC25" s="87"/>
      <c r="BD25" s="87"/>
      <c r="BE25" s="87"/>
      <c r="BF25" s="87"/>
      <c r="BG25" s="87"/>
      <c r="BH25" s="543">
        <f>BH24+BI24</f>
        <v>32</v>
      </c>
      <c r="BI25" s="544"/>
      <c r="BJ25" s="87"/>
      <c r="BK25" s="87"/>
      <c r="BL25" s="87"/>
      <c r="BM25" s="87"/>
    </row>
    <row r="26" spans="1:70" ht="19.5" x14ac:dyDescent="0.3">
      <c r="BA26" s="292"/>
    </row>
    <row r="27" spans="1:70" x14ac:dyDescent="0.3">
      <c r="BA27" s="189"/>
    </row>
    <row r="28" spans="1:70" x14ac:dyDescent="0.3">
      <c r="B28">
        <f>AA25+AL25+18</f>
        <v>949</v>
      </c>
      <c r="BA28" s="189"/>
    </row>
  </sheetData>
  <mergeCells count="22">
    <mergeCell ref="AA25:AB25"/>
    <mergeCell ref="AL25:AM25"/>
    <mergeCell ref="BH25:BI25"/>
    <mergeCell ref="A24:B24"/>
    <mergeCell ref="BQ5:BQ7"/>
    <mergeCell ref="AU6:BE6"/>
    <mergeCell ref="BF6:BP6"/>
    <mergeCell ref="C5:M5"/>
    <mergeCell ref="C6:M6"/>
    <mergeCell ref="A5:A7"/>
    <mergeCell ref="B5:B7"/>
    <mergeCell ref="AU5:BE5"/>
    <mergeCell ref="AJ5:AT5"/>
    <mergeCell ref="N5:X5"/>
    <mergeCell ref="N6:X6"/>
    <mergeCell ref="A2:F2"/>
    <mergeCell ref="A1:F1"/>
    <mergeCell ref="BF5:BP5"/>
    <mergeCell ref="Y6:AI6"/>
    <mergeCell ref="AJ6:AT6"/>
    <mergeCell ref="A3:BQ3"/>
    <mergeCell ref="Y5:AH5"/>
  </mergeCells>
  <printOptions horizontalCentered="1"/>
  <pageMargins left="0" right="0" top="0.75" bottom="0.75" header="0.3" footer="0.3"/>
  <pageSetup scale="55"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7"/>
  <sheetViews>
    <sheetView showZeros="0" tabSelected="1" topLeftCell="A23" zoomScale="80" zoomScaleNormal="80" workbookViewId="0">
      <selection activeCell="N29" sqref="N29:N34"/>
    </sheetView>
  </sheetViews>
  <sheetFormatPr defaultColWidth="9" defaultRowHeight="18" x14ac:dyDescent="0.3"/>
  <cols>
    <col min="1" max="1" width="5.75" style="361" customWidth="1"/>
    <col min="2" max="2" width="24.125" style="361" customWidth="1"/>
    <col min="3" max="3" width="8.75" style="376" customWidth="1"/>
    <col min="4" max="9" width="12.25" style="376" customWidth="1"/>
    <col min="10" max="10" width="10.375" style="376" customWidth="1"/>
    <col min="11" max="11" width="12.25" style="376" customWidth="1"/>
    <col min="12" max="13" width="14.25" style="376" customWidth="1"/>
    <col min="14" max="14" width="17.625" style="377" customWidth="1"/>
    <col min="15" max="15" width="9" style="351"/>
    <col min="16" max="16" width="31.875" style="351" customWidth="1"/>
    <col min="17" max="16384" width="9" style="351"/>
  </cols>
  <sheetData>
    <row r="1" spans="1:14" x14ac:dyDescent="0.3">
      <c r="A1" s="449" t="s">
        <v>219</v>
      </c>
      <c r="B1" s="449"/>
      <c r="C1" s="374"/>
      <c r="H1" s="348"/>
      <c r="K1" s="449" t="s">
        <v>225</v>
      </c>
      <c r="L1" s="449"/>
      <c r="M1" s="449"/>
      <c r="N1" s="449"/>
    </row>
    <row r="2" spans="1:14" x14ac:dyDescent="0.3">
      <c r="A2" s="449" t="s">
        <v>220</v>
      </c>
      <c r="B2" s="449"/>
      <c r="C2" s="374"/>
      <c r="H2" s="348"/>
      <c r="K2" s="452" t="s">
        <v>226</v>
      </c>
      <c r="L2" s="452"/>
      <c r="M2" s="452"/>
      <c r="N2" s="452"/>
    </row>
    <row r="3" spans="1:14" x14ac:dyDescent="0.3">
      <c r="A3" s="373"/>
      <c r="B3" s="373"/>
      <c r="C3" s="39"/>
      <c r="D3" s="39"/>
      <c r="E3" s="39"/>
      <c r="F3" s="39"/>
      <c r="G3" s="347"/>
      <c r="H3" s="348"/>
    </row>
    <row r="4" spans="1:14" x14ac:dyDescent="0.3">
      <c r="A4" s="449" t="s">
        <v>242</v>
      </c>
      <c r="B4" s="449"/>
      <c r="C4" s="449"/>
      <c r="D4" s="449"/>
      <c r="E4" s="449"/>
      <c r="F4" s="449"/>
      <c r="G4" s="449"/>
      <c r="H4" s="449"/>
      <c r="I4" s="449"/>
      <c r="J4" s="449"/>
      <c r="K4" s="449"/>
      <c r="L4" s="449"/>
      <c r="M4" s="449"/>
      <c r="N4" s="449"/>
    </row>
    <row r="5" spans="1:14" x14ac:dyDescent="0.3">
      <c r="A5" s="449" t="s">
        <v>227</v>
      </c>
      <c r="B5" s="449"/>
      <c r="C5" s="449"/>
      <c r="D5" s="449"/>
      <c r="E5" s="449"/>
      <c r="F5" s="449"/>
      <c r="G5" s="449"/>
      <c r="H5" s="449"/>
      <c r="I5" s="449"/>
      <c r="J5" s="449"/>
      <c r="K5" s="449"/>
      <c r="L5" s="449"/>
      <c r="M5" s="449"/>
      <c r="N5" s="449"/>
    </row>
    <row r="6" spans="1:14" x14ac:dyDescent="0.3">
      <c r="A6" s="449" t="s">
        <v>239</v>
      </c>
      <c r="B6" s="449"/>
      <c r="C6" s="449"/>
      <c r="D6" s="449"/>
      <c r="E6" s="449"/>
      <c r="F6" s="449"/>
      <c r="G6" s="449"/>
      <c r="H6" s="449"/>
      <c r="I6" s="449"/>
      <c r="J6" s="449"/>
      <c r="K6" s="449"/>
      <c r="L6" s="449"/>
      <c r="M6" s="449"/>
      <c r="N6" s="449"/>
    </row>
    <row r="7" spans="1:14" x14ac:dyDescent="0.3">
      <c r="A7" s="456" t="s">
        <v>232</v>
      </c>
      <c r="B7" s="456"/>
      <c r="C7" s="456"/>
      <c r="D7" s="456"/>
      <c r="E7" s="456"/>
      <c r="F7" s="456"/>
      <c r="G7" s="456"/>
      <c r="H7" s="456"/>
      <c r="I7" s="456"/>
      <c r="J7" s="456"/>
      <c r="K7" s="456"/>
      <c r="L7" s="456"/>
      <c r="M7" s="456"/>
      <c r="N7" s="456"/>
    </row>
    <row r="8" spans="1:14" x14ac:dyDescent="0.3">
      <c r="A8" s="36"/>
      <c r="B8" s="36"/>
      <c r="C8" s="36"/>
      <c r="D8" s="36"/>
      <c r="E8" s="36"/>
      <c r="F8" s="36"/>
      <c r="G8" s="36"/>
      <c r="H8" s="36"/>
      <c r="I8" s="36"/>
      <c r="J8" s="36"/>
      <c r="K8" s="36"/>
      <c r="L8" s="36"/>
      <c r="M8" s="36"/>
      <c r="N8" s="36"/>
    </row>
    <row r="9" spans="1:14" s="378" customFormat="1" ht="39" customHeight="1" x14ac:dyDescent="0.3">
      <c r="A9" s="559" t="s">
        <v>64</v>
      </c>
      <c r="B9" s="559" t="s">
        <v>0</v>
      </c>
      <c r="C9" s="457" t="s">
        <v>221</v>
      </c>
      <c r="D9" s="556" t="s">
        <v>257</v>
      </c>
      <c r="E9" s="557"/>
      <c r="F9" s="557"/>
      <c r="G9" s="557"/>
      <c r="H9" s="557"/>
      <c r="I9" s="557"/>
      <c r="J9" s="557"/>
      <c r="K9" s="558"/>
      <c r="L9" s="556" t="s">
        <v>258</v>
      </c>
      <c r="M9" s="558"/>
      <c r="N9" s="555" t="s">
        <v>1</v>
      </c>
    </row>
    <row r="10" spans="1:14" s="380" customFormat="1" ht="69" customHeight="1" x14ac:dyDescent="0.3">
      <c r="A10" s="559"/>
      <c r="B10" s="559"/>
      <c r="C10" s="457"/>
      <c r="D10" s="381" t="s">
        <v>233</v>
      </c>
      <c r="E10" s="381" t="s">
        <v>234</v>
      </c>
      <c r="F10" s="381" t="s">
        <v>235</v>
      </c>
      <c r="G10" s="381" t="s">
        <v>236</v>
      </c>
      <c r="H10" s="381" t="s">
        <v>70</v>
      </c>
      <c r="I10" s="381" t="s">
        <v>237</v>
      </c>
      <c r="J10" s="381" t="s">
        <v>94</v>
      </c>
      <c r="K10" s="381" t="s">
        <v>238</v>
      </c>
      <c r="L10" s="381" t="s">
        <v>101</v>
      </c>
      <c r="M10" s="381" t="s">
        <v>121</v>
      </c>
      <c r="N10" s="555"/>
    </row>
    <row r="11" spans="1:14" ht="27.75" customHeight="1" x14ac:dyDescent="0.3">
      <c r="A11" s="398">
        <v>1</v>
      </c>
      <c r="B11" s="399" t="s">
        <v>41</v>
      </c>
      <c r="C11" s="404">
        <f>SUM(D11:M11)</f>
        <v>5</v>
      </c>
      <c r="D11" s="400">
        <v>1</v>
      </c>
      <c r="E11" s="400">
        <v>1</v>
      </c>
      <c r="F11" s="400">
        <v>1</v>
      </c>
      <c r="G11" s="400">
        <v>0</v>
      </c>
      <c r="H11" s="400">
        <v>0</v>
      </c>
      <c r="I11" s="400">
        <v>2</v>
      </c>
      <c r="J11" s="400">
        <v>0</v>
      </c>
      <c r="K11" s="400">
        <v>0</v>
      </c>
      <c r="L11" s="400">
        <v>0</v>
      </c>
      <c r="M11" s="400">
        <v>0</v>
      </c>
      <c r="N11" s="551" t="s">
        <v>264</v>
      </c>
    </row>
    <row r="12" spans="1:14" ht="27.75" customHeight="1" x14ac:dyDescent="0.3">
      <c r="A12" s="398">
        <v>2</v>
      </c>
      <c r="B12" s="399" t="s">
        <v>42</v>
      </c>
      <c r="C12" s="404">
        <f t="shared" ref="C12:C34" si="0">SUM(D12:M12)</f>
        <v>5</v>
      </c>
      <c r="D12" s="400">
        <v>3</v>
      </c>
      <c r="E12" s="400">
        <v>1</v>
      </c>
      <c r="F12" s="400">
        <v>0</v>
      </c>
      <c r="G12" s="400">
        <v>0</v>
      </c>
      <c r="H12" s="400">
        <v>0</v>
      </c>
      <c r="I12" s="400">
        <v>0</v>
      </c>
      <c r="J12" s="400">
        <v>0</v>
      </c>
      <c r="K12" s="400">
        <v>1</v>
      </c>
      <c r="L12" s="400">
        <v>0</v>
      </c>
      <c r="M12" s="400">
        <v>0</v>
      </c>
      <c r="N12" s="552"/>
    </row>
    <row r="13" spans="1:14" ht="27.75" customHeight="1" x14ac:dyDescent="0.3">
      <c r="A13" s="398">
        <v>3</v>
      </c>
      <c r="B13" s="399" t="s">
        <v>43</v>
      </c>
      <c r="C13" s="404">
        <f t="shared" si="0"/>
        <v>5</v>
      </c>
      <c r="D13" s="400">
        <v>3</v>
      </c>
      <c r="E13" s="400">
        <v>0</v>
      </c>
      <c r="F13" s="400">
        <v>0</v>
      </c>
      <c r="G13" s="400">
        <v>0</v>
      </c>
      <c r="H13" s="400">
        <v>0</v>
      </c>
      <c r="I13" s="400">
        <v>1</v>
      </c>
      <c r="J13" s="400">
        <v>1</v>
      </c>
      <c r="K13" s="400">
        <v>0</v>
      </c>
      <c r="L13" s="400">
        <v>0</v>
      </c>
      <c r="M13" s="400">
        <v>0</v>
      </c>
      <c r="N13" s="552"/>
    </row>
    <row r="14" spans="1:14" ht="27.75" customHeight="1" x14ac:dyDescent="0.3">
      <c r="A14" s="398">
        <v>4</v>
      </c>
      <c r="B14" s="399" t="s">
        <v>44</v>
      </c>
      <c r="C14" s="404">
        <f t="shared" si="0"/>
        <v>7</v>
      </c>
      <c r="D14" s="400">
        <v>3</v>
      </c>
      <c r="E14" s="400">
        <v>0</v>
      </c>
      <c r="F14" s="400">
        <v>1</v>
      </c>
      <c r="G14" s="400">
        <v>0</v>
      </c>
      <c r="H14" s="400">
        <v>1</v>
      </c>
      <c r="I14" s="400">
        <v>0</v>
      </c>
      <c r="J14" s="400">
        <v>2</v>
      </c>
      <c r="K14" s="400">
        <v>0</v>
      </c>
      <c r="L14" s="400">
        <v>0</v>
      </c>
      <c r="M14" s="400">
        <v>0</v>
      </c>
      <c r="N14" s="552"/>
    </row>
    <row r="15" spans="1:14" ht="27.75" customHeight="1" x14ac:dyDescent="0.3">
      <c r="A15" s="398">
        <v>5</v>
      </c>
      <c r="B15" s="399" t="s">
        <v>45</v>
      </c>
      <c r="C15" s="404">
        <f t="shared" si="0"/>
        <v>9</v>
      </c>
      <c r="D15" s="400">
        <v>2</v>
      </c>
      <c r="E15" s="400">
        <v>0</v>
      </c>
      <c r="F15" s="400">
        <v>1</v>
      </c>
      <c r="G15" s="400">
        <v>0</v>
      </c>
      <c r="H15" s="400">
        <v>1</v>
      </c>
      <c r="I15" s="400">
        <v>1</v>
      </c>
      <c r="J15" s="400">
        <v>2</v>
      </c>
      <c r="K15" s="400">
        <v>0</v>
      </c>
      <c r="L15" s="400">
        <v>1</v>
      </c>
      <c r="M15" s="400">
        <v>1</v>
      </c>
      <c r="N15" s="552"/>
    </row>
    <row r="16" spans="1:14" ht="27.75" customHeight="1" x14ac:dyDescent="0.3">
      <c r="A16" s="398">
        <v>6</v>
      </c>
      <c r="B16" s="399" t="s">
        <v>46</v>
      </c>
      <c r="C16" s="404">
        <f t="shared" si="0"/>
        <v>6</v>
      </c>
      <c r="D16" s="400">
        <v>1</v>
      </c>
      <c r="E16" s="400">
        <v>0</v>
      </c>
      <c r="F16" s="400">
        <v>0</v>
      </c>
      <c r="G16" s="400">
        <v>0</v>
      </c>
      <c r="H16" s="400">
        <v>1</v>
      </c>
      <c r="I16" s="400">
        <v>1</v>
      </c>
      <c r="J16" s="400">
        <v>1</v>
      </c>
      <c r="K16" s="400">
        <v>1</v>
      </c>
      <c r="L16" s="400">
        <v>1</v>
      </c>
      <c r="M16" s="400">
        <v>0</v>
      </c>
      <c r="N16" s="552"/>
    </row>
    <row r="17" spans="1:15" ht="27.75" customHeight="1" x14ac:dyDescent="0.3">
      <c r="A17" s="398">
        <v>7</v>
      </c>
      <c r="B17" s="399" t="s">
        <v>47</v>
      </c>
      <c r="C17" s="404">
        <f t="shared" si="0"/>
        <v>6</v>
      </c>
      <c r="D17" s="400">
        <v>4</v>
      </c>
      <c r="E17" s="400">
        <v>0</v>
      </c>
      <c r="F17" s="400">
        <v>0</v>
      </c>
      <c r="G17" s="400">
        <v>0</v>
      </c>
      <c r="H17" s="400">
        <v>0</v>
      </c>
      <c r="I17" s="400">
        <v>0</v>
      </c>
      <c r="J17" s="400">
        <v>1</v>
      </c>
      <c r="K17" s="400">
        <v>1</v>
      </c>
      <c r="L17" s="400">
        <v>0</v>
      </c>
      <c r="M17" s="400">
        <v>0</v>
      </c>
      <c r="N17" s="552"/>
    </row>
    <row r="18" spans="1:15" ht="27.75" customHeight="1" x14ac:dyDescent="0.3">
      <c r="A18" s="398">
        <v>8</v>
      </c>
      <c r="B18" s="399" t="s">
        <v>216</v>
      </c>
      <c r="C18" s="404">
        <f t="shared" si="0"/>
        <v>7</v>
      </c>
      <c r="D18" s="400">
        <v>6</v>
      </c>
      <c r="E18" s="400">
        <v>0</v>
      </c>
      <c r="F18" s="400">
        <v>0</v>
      </c>
      <c r="G18" s="400">
        <v>0</v>
      </c>
      <c r="H18" s="400">
        <v>0</v>
      </c>
      <c r="I18" s="400">
        <v>0</v>
      </c>
      <c r="J18" s="400">
        <v>1</v>
      </c>
      <c r="K18" s="400">
        <v>0</v>
      </c>
      <c r="L18" s="400">
        <v>0</v>
      </c>
      <c r="M18" s="400">
        <v>0</v>
      </c>
      <c r="N18" s="552"/>
    </row>
    <row r="19" spans="1:15" ht="27.75" customHeight="1" x14ac:dyDescent="0.3">
      <c r="A19" s="398">
        <v>9</v>
      </c>
      <c r="B19" s="399" t="s">
        <v>217</v>
      </c>
      <c r="C19" s="404">
        <f t="shared" si="0"/>
        <v>7</v>
      </c>
      <c r="D19" s="400">
        <v>3</v>
      </c>
      <c r="E19" s="400">
        <v>0</v>
      </c>
      <c r="F19" s="400">
        <v>1</v>
      </c>
      <c r="G19" s="400">
        <v>0</v>
      </c>
      <c r="H19" s="400">
        <v>0</v>
      </c>
      <c r="I19" s="400">
        <v>1</v>
      </c>
      <c r="J19" s="400">
        <v>1</v>
      </c>
      <c r="K19" s="400">
        <v>1</v>
      </c>
      <c r="L19" s="400">
        <v>0</v>
      </c>
      <c r="M19" s="400">
        <v>0</v>
      </c>
      <c r="N19" s="552"/>
    </row>
    <row r="20" spans="1:15" ht="27.75" customHeight="1" x14ac:dyDescent="0.3">
      <c r="A20" s="398">
        <v>10</v>
      </c>
      <c r="B20" s="399" t="s">
        <v>50</v>
      </c>
      <c r="C20" s="404">
        <f t="shared" si="0"/>
        <v>10</v>
      </c>
      <c r="D20" s="400">
        <v>6</v>
      </c>
      <c r="E20" s="400">
        <v>0</v>
      </c>
      <c r="F20" s="400">
        <v>1</v>
      </c>
      <c r="G20" s="400">
        <v>0</v>
      </c>
      <c r="H20" s="400">
        <v>0</v>
      </c>
      <c r="I20" s="400">
        <v>2</v>
      </c>
      <c r="J20" s="400">
        <v>1</v>
      </c>
      <c r="K20" s="400">
        <v>0</v>
      </c>
      <c r="L20" s="400">
        <v>0</v>
      </c>
      <c r="M20" s="400">
        <v>0</v>
      </c>
      <c r="N20" s="552"/>
    </row>
    <row r="21" spans="1:15" ht="27.75" customHeight="1" x14ac:dyDescent="0.3">
      <c r="A21" s="398">
        <v>11</v>
      </c>
      <c r="B21" s="399" t="s">
        <v>98</v>
      </c>
      <c r="C21" s="404">
        <f t="shared" si="0"/>
        <v>1</v>
      </c>
      <c r="D21" s="400">
        <v>0</v>
      </c>
      <c r="E21" s="400">
        <v>0</v>
      </c>
      <c r="F21" s="400">
        <v>1</v>
      </c>
      <c r="G21" s="400">
        <v>0</v>
      </c>
      <c r="H21" s="400">
        <v>0</v>
      </c>
      <c r="I21" s="400">
        <v>0</v>
      </c>
      <c r="J21" s="400">
        <v>0</v>
      </c>
      <c r="K21" s="400">
        <v>0</v>
      </c>
      <c r="L21" s="400">
        <v>0</v>
      </c>
      <c r="M21" s="400">
        <v>0</v>
      </c>
      <c r="N21" s="552"/>
    </row>
    <row r="22" spans="1:15" ht="27.75" customHeight="1" x14ac:dyDescent="0.3">
      <c r="A22" s="398">
        <v>12</v>
      </c>
      <c r="B22" s="399" t="s">
        <v>51</v>
      </c>
      <c r="C22" s="404">
        <f t="shared" si="0"/>
        <v>3</v>
      </c>
      <c r="D22" s="400">
        <v>1</v>
      </c>
      <c r="E22" s="400">
        <v>0</v>
      </c>
      <c r="F22" s="400">
        <v>0</v>
      </c>
      <c r="G22" s="400">
        <v>0</v>
      </c>
      <c r="H22" s="400">
        <v>0</v>
      </c>
      <c r="I22" s="400">
        <v>1</v>
      </c>
      <c r="J22" s="400">
        <v>1</v>
      </c>
      <c r="K22" s="400">
        <v>0</v>
      </c>
      <c r="L22" s="400">
        <v>0</v>
      </c>
      <c r="M22" s="400">
        <v>0</v>
      </c>
      <c r="N22" s="552"/>
    </row>
    <row r="23" spans="1:15" ht="27.75" customHeight="1" x14ac:dyDescent="0.3">
      <c r="A23" s="398">
        <v>13</v>
      </c>
      <c r="B23" s="399" t="s">
        <v>52</v>
      </c>
      <c r="C23" s="404">
        <f t="shared" si="0"/>
        <v>1</v>
      </c>
      <c r="D23" s="400">
        <v>0</v>
      </c>
      <c r="E23" s="400">
        <v>0</v>
      </c>
      <c r="F23" s="400">
        <v>0</v>
      </c>
      <c r="G23" s="400">
        <v>0</v>
      </c>
      <c r="H23" s="400">
        <v>0</v>
      </c>
      <c r="I23" s="400">
        <v>1</v>
      </c>
      <c r="J23" s="400">
        <v>0</v>
      </c>
      <c r="K23" s="400">
        <v>0</v>
      </c>
      <c r="L23" s="400">
        <v>0</v>
      </c>
      <c r="M23" s="400">
        <v>0</v>
      </c>
      <c r="N23" s="552"/>
    </row>
    <row r="24" spans="1:15" ht="27.75" customHeight="1" x14ac:dyDescent="0.3">
      <c r="A24" s="398">
        <v>14</v>
      </c>
      <c r="B24" s="399" t="s">
        <v>53</v>
      </c>
      <c r="C24" s="404">
        <f t="shared" si="0"/>
        <v>7</v>
      </c>
      <c r="D24" s="400">
        <v>3</v>
      </c>
      <c r="E24" s="400">
        <v>0</v>
      </c>
      <c r="F24" s="400">
        <v>0</v>
      </c>
      <c r="G24" s="400">
        <v>1</v>
      </c>
      <c r="H24" s="400">
        <v>0</v>
      </c>
      <c r="I24" s="400">
        <v>1</v>
      </c>
      <c r="J24" s="400">
        <v>1</v>
      </c>
      <c r="K24" s="400">
        <v>0</v>
      </c>
      <c r="L24" s="400">
        <v>0</v>
      </c>
      <c r="M24" s="400">
        <v>1</v>
      </c>
      <c r="N24" s="552"/>
    </row>
    <row r="25" spans="1:15" ht="27.75" customHeight="1" x14ac:dyDescent="0.3">
      <c r="A25" s="398">
        <v>15</v>
      </c>
      <c r="B25" s="399" t="s">
        <v>54</v>
      </c>
      <c r="C25" s="404">
        <f t="shared" si="0"/>
        <v>4</v>
      </c>
      <c r="D25" s="400">
        <v>2</v>
      </c>
      <c r="E25" s="400">
        <v>0</v>
      </c>
      <c r="F25" s="400">
        <v>0</v>
      </c>
      <c r="G25" s="400">
        <v>0</v>
      </c>
      <c r="H25" s="400">
        <v>1</v>
      </c>
      <c r="I25" s="400">
        <v>0</v>
      </c>
      <c r="J25" s="400">
        <v>1</v>
      </c>
      <c r="K25" s="400">
        <v>0</v>
      </c>
      <c r="L25" s="400">
        <v>0</v>
      </c>
      <c r="M25" s="400">
        <v>0</v>
      </c>
      <c r="N25" s="552"/>
    </row>
    <row r="26" spans="1:15" ht="27.75" customHeight="1" x14ac:dyDescent="0.3">
      <c r="A26" s="398">
        <v>16</v>
      </c>
      <c r="B26" s="399" t="s">
        <v>218</v>
      </c>
      <c r="C26" s="404">
        <f t="shared" si="0"/>
        <v>1</v>
      </c>
      <c r="D26" s="400">
        <v>0</v>
      </c>
      <c r="E26" s="400">
        <v>0</v>
      </c>
      <c r="F26" s="400">
        <v>0</v>
      </c>
      <c r="G26" s="400">
        <v>0</v>
      </c>
      <c r="H26" s="400">
        <v>0</v>
      </c>
      <c r="I26" s="400">
        <v>0</v>
      </c>
      <c r="J26" s="400">
        <v>1</v>
      </c>
      <c r="K26" s="400">
        <v>0</v>
      </c>
      <c r="L26" s="400">
        <v>0</v>
      </c>
      <c r="M26" s="400">
        <v>0</v>
      </c>
      <c r="N26" s="552"/>
    </row>
    <row r="27" spans="1:15" ht="27.75" customHeight="1" x14ac:dyDescent="0.3">
      <c r="A27" s="398">
        <v>17</v>
      </c>
      <c r="B27" s="399" t="s">
        <v>56</v>
      </c>
      <c r="C27" s="404">
        <f t="shared" si="0"/>
        <v>4</v>
      </c>
      <c r="D27" s="400">
        <v>1</v>
      </c>
      <c r="E27" s="400">
        <v>0</v>
      </c>
      <c r="F27" s="400">
        <v>1</v>
      </c>
      <c r="G27" s="400">
        <v>0</v>
      </c>
      <c r="H27" s="400">
        <v>0</v>
      </c>
      <c r="I27" s="400">
        <v>2</v>
      </c>
      <c r="J27" s="400">
        <v>0</v>
      </c>
      <c r="K27" s="400">
        <v>0</v>
      </c>
      <c r="L27" s="400">
        <v>0</v>
      </c>
      <c r="M27" s="400">
        <v>0</v>
      </c>
      <c r="N27" s="552"/>
    </row>
    <row r="28" spans="1:15" ht="27.75" customHeight="1" x14ac:dyDescent="0.3">
      <c r="A28" s="398">
        <v>18</v>
      </c>
      <c r="B28" s="399" t="s">
        <v>57</v>
      </c>
      <c r="C28" s="404">
        <f t="shared" si="0"/>
        <v>6</v>
      </c>
      <c r="D28" s="400">
        <v>3</v>
      </c>
      <c r="E28" s="400">
        <v>0</v>
      </c>
      <c r="F28" s="400">
        <v>0</v>
      </c>
      <c r="G28" s="400">
        <v>1</v>
      </c>
      <c r="H28" s="400">
        <v>0</v>
      </c>
      <c r="I28" s="400">
        <v>1</v>
      </c>
      <c r="J28" s="400">
        <v>1</v>
      </c>
      <c r="K28" s="400">
        <v>0</v>
      </c>
      <c r="L28" s="400">
        <v>0</v>
      </c>
      <c r="M28" s="400">
        <v>0</v>
      </c>
      <c r="N28" s="552"/>
      <c r="O28" s="361"/>
    </row>
    <row r="29" spans="1:15" ht="36" customHeight="1" x14ac:dyDescent="0.3">
      <c r="A29" s="398">
        <v>19</v>
      </c>
      <c r="B29" s="399" t="s">
        <v>58</v>
      </c>
      <c r="C29" s="404">
        <f>SUM(D29:M29)</f>
        <v>3</v>
      </c>
      <c r="D29" s="400">
        <v>1</v>
      </c>
      <c r="E29" s="400">
        <v>0</v>
      </c>
      <c r="F29" s="400">
        <v>0</v>
      </c>
      <c r="G29" s="400">
        <v>0</v>
      </c>
      <c r="H29" s="400">
        <v>0</v>
      </c>
      <c r="I29" s="400">
        <v>1</v>
      </c>
      <c r="J29" s="400">
        <v>1</v>
      </c>
      <c r="K29" s="400">
        <v>0</v>
      </c>
      <c r="L29" s="400">
        <v>0</v>
      </c>
      <c r="M29" s="400">
        <v>0</v>
      </c>
      <c r="N29" s="552" t="s">
        <v>265</v>
      </c>
    </row>
    <row r="30" spans="1:15" ht="36" customHeight="1" x14ac:dyDescent="0.3">
      <c r="A30" s="398">
        <v>20</v>
      </c>
      <c r="B30" s="399" t="s">
        <v>59</v>
      </c>
      <c r="C30" s="404">
        <f t="shared" si="0"/>
        <v>6</v>
      </c>
      <c r="D30" s="400">
        <v>4</v>
      </c>
      <c r="E30" s="400">
        <v>1</v>
      </c>
      <c r="F30" s="400">
        <v>0</v>
      </c>
      <c r="G30" s="400">
        <v>0</v>
      </c>
      <c r="H30" s="400">
        <v>0</v>
      </c>
      <c r="I30" s="400">
        <v>0</v>
      </c>
      <c r="J30" s="400">
        <v>1</v>
      </c>
      <c r="K30" s="400">
        <v>0</v>
      </c>
      <c r="L30" s="400">
        <v>0</v>
      </c>
      <c r="M30" s="400">
        <v>0</v>
      </c>
      <c r="N30" s="552"/>
    </row>
    <row r="31" spans="1:15" ht="36" customHeight="1" x14ac:dyDescent="0.3">
      <c r="A31" s="398">
        <v>21</v>
      </c>
      <c r="B31" s="399" t="s">
        <v>60</v>
      </c>
      <c r="C31" s="404">
        <f t="shared" si="0"/>
        <v>5</v>
      </c>
      <c r="D31" s="400">
        <v>3</v>
      </c>
      <c r="E31" s="400">
        <v>0</v>
      </c>
      <c r="F31" s="400">
        <v>0</v>
      </c>
      <c r="G31" s="400">
        <v>0</v>
      </c>
      <c r="H31" s="400">
        <v>0</v>
      </c>
      <c r="I31" s="400">
        <v>0</v>
      </c>
      <c r="J31" s="400">
        <v>2</v>
      </c>
      <c r="K31" s="400">
        <v>0</v>
      </c>
      <c r="L31" s="400">
        <v>0</v>
      </c>
      <c r="M31" s="400">
        <v>0</v>
      </c>
      <c r="N31" s="552"/>
    </row>
    <row r="32" spans="1:15" ht="36" customHeight="1" x14ac:dyDescent="0.3">
      <c r="A32" s="398">
        <v>22</v>
      </c>
      <c r="B32" s="401" t="s">
        <v>61</v>
      </c>
      <c r="C32" s="404">
        <f t="shared" si="0"/>
        <v>7</v>
      </c>
      <c r="D32" s="400">
        <v>4</v>
      </c>
      <c r="E32" s="400">
        <v>0</v>
      </c>
      <c r="F32" s="400">
        <v>1</v>
      </c>
      <c r="G32" s="400">
        <v>0</v>
      </c>
      <c r="H32" s="400">
        <v>2</v>
      </c>
      <c r="I32" s="400">
        <v>0</v>
      </c>
      <c r="J32" s="400">
        <v>0</v>
      </c>
      <c r="K32" s="400">
        <v>0</v>
      </c>
      <c r="L32" s="400">
        <v>0</v>
      </c>
      <c r="M32" s="400">
        <v>0</v>
      </c>
      <c r="N32" s="552"/>
    </row>
    <row r="33" spans="1:14" ht="36" customHeight="1" x14ac:dyDescent="0.3">
      <c r="A33" s="398">
        <v>23</v>
      </c>
      <c r="B33" s="402" t="s">
        <v>100</v>
      </c>
      <c r="C33" s="404">
        <f>SUM(D33:M33)</f>
        <v>6</v>
      </c>
      <c r="D33" s="400">
        <v>4</v>
      </c>
      <c r="E33" s="400">
        <v>0</v>
      </c>
      <c r="F33" s="400">
        <v>1</v>
      </c>
      <c r="G33" s="400">
        <v>0</v>
      </c>
      <c r="H33" s="400">
        <v>0</v>
      </c>
      <c r="I33" s="400">
        <v>0</v>
      </c>
      <c r="J33" s="400">
        <v>1</v>
      </c>
      <c r="K33" s="400">
        <v>0</v>
      </c>
      <c r="L33" s="400">
        <v>0</v>
      </c>
      <c r="M33" s="400">
        <v>0</v>
      </c>
      <c r="N33" s="552"/>
    </row>
    <row r="34" spans="1:14" ht="36" customHeight="1" x14ac:dyDescent="0.3">
      <c r="A34" s="398">
        <v>24</v>
      </c>
      <c r="B34" s="402" t="s">
        <v>159</v>
      </c>
      <c r="C34" s="404">
        <f t="shared" si="0"/>
        <v>13</v>
      </c>
      <c r="D34" s="400">
        <v>7</v>
      </c>
      <c r="E34" s="400">
        <v>0</v>
      </c>
      <c r="F34" s="400">
        <v>1</v>
      </c>
      <c r="G34" s="400">
        <v>0</v>
      </c>
      <c r="H34" s="400">
        <v>0</v>
      </c>
      <c r="I34" s="400">
        <v>2</v>
      </c>
      <c r="J34" s="400">
        <v>1</v>
      </c>
      <c r="K34" s="400">
        <v>1</v>
      </c>
      <c r="L34" s="400">
        <v>0</v>
      </c>
      <c r="M34" s="400">
        <v>1</v>
      </c>
      <c r="N34" s="553"/>
    </row>
    <row r="35" spans="1:14" s="379" customFormat="1" ht="27.75" customHeight="1" x14ac:dyDescent="0.35">
      <c r="A35" s="560" t="s">
        <v>34</v>
      </c>
      <c r="B35" s="560"/>
      <c r="C35" s="403">
        <f>SUM(C11:C34)</f>
        <v>134</v>
      </c>
      <c r="D35" s="403">
        <f>SUM(D11:D34)</f>
        <v>65</v>
      </c>
      <c r="E35" s="403">
        <f t="shared" ref="E35:M35" si="1">SUM(E11:E34)</f>
        <v>3</v>
      </c>
      <c r="F35" s="403">
        <f t="shared" si="1"/>
        <v>10</v>
      </c>
      <c r="G35" s="403">
        <f t="shared" si="1"/>
        <v>2</v>
      </c>
      <c r="H35" s="403">
        <f t="shared" si="1"/>
        <v>6</v>
      </c>
      <c r="I35" s="403">
        <f t="shared" si="1"/>
        <v>17</v>
      </c>
      <c r="J35" s="403">
        <f t="shared" si="1"/>
        <v>21</v>
      </c>
      <c r="K35" s="403">
        <f t="shared" si="1"/>
        <v>5</v>
      </c>
      <c r="L35" s="403">
        <f t="shared" si="1"/>
        <v>2</v>
      </c>
      <c r="M35" s="403">
        <f t="shared" si="1"/>
        <v>3</v>
      </c>
      <c r="N35" s="382"/>
    </row>
    <row r="36" spans="1:14" ht="30" customHeight="1" x14ac:dyDescent="0.3">
      <c r="A36" s="450" t="s">
        <v>230</v>
      </c>
      <c r="B36" s="450"/>
      <c r="C36" s="450"/>
      <c r="D36" s="450"/>
      <c r="E36" s="450"/>
      <c r="F36" s="450"/>
      <c r="G36" s="450"/>
      <c r="H36" s="450"/>
      <c r="I36" s="450"/>
      <c r="J36" s="450"/>
      <c r="K36" s="450"/>
      <c r="L36" s="450"/>
      <c r="M36" s="450"/>
      <c r="N36" s="450"/>
    </row>
    <row r="37" spans="1:14" ht="156.75" customHeight="1" x14ac:dyDescent="0.3">
      <c r="A37" s="554" t="s">
        <v>240</v>
      </c>
      <c r="B37" s="554"/>
      <c r="C37" s="554"/>
      <c r="D37" s="554"/>
      <c r="E37" s="554"/>
      <c r="F37" s="554"/>
      <c r="G37" s="554"/>
      <c r="H37" s="554"/>
      <c r="I37" s="554"/>
      <c r="J37" s="554"/>
      <c r="K37" s="554"/>
      <c r="L37" s="554"/>
      <c r="M37" s="554"/>
      <c r="N37" s="554"/>
    </row>
  </sheetData>
  <mergeCells count="19">
    <mergeCell ref="A36:N36"/>
    <mergeCell ref="N11:N28"/>
    <mergeCell ref="N29:N34"/>
    <mergeCell ref="A37:N37"/>
    <mergeCell ref="A4:N4"/>
    <mergeCell ref="N9:N10"/>
    <mergeCell ref="D9:K9"/>
    <mergeCell ref="L9:M9"/>
    <mergeCell ref="A9:A10"/>
    <mergeCell ref="B9:B10"/>
    <mergeCell ref="C9:C10"/>
    <mergeCell ref="A35:B35"/>
    <mergeCell ref="K1:N1"/>
    <mergeCell ref="K2:N2"/>
    <mergeCell ref="A5:N5"/>
    <mergeCell ref="A6:N6"/>
    <mergeCell ref="A7:N7"/>
    <mergeCell ref="A1:B1"/>
    <mergeCell ref="A2:B2"/>
  </mergeCells>
  <printOptions horizontalCentered="1"/>
  <pageMargins left="0.25" right="0" top="0.5" bottom="0.25" header="0.3" footer="0.3"/>
  <pageSetup paperSize="9" scale="70" orientation="landscape"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29"/>
  <sheetViews>
    <sheetView showZeros="0" topLeftCell="A4" zoomScale="80" zoomScaleNormal="80" workbookViewId="0">
      <pane xSplit="3" ySplit="7" topLeftCell="D25" activePane="bottomRight" state="frozen"/>
      <selection activeCell="A4" sqref="A4"/>
      <selection pane="topRight" activeCell="D4" sqref="D4"/>
      <selection pane="bottomLeft" activeCell="A11" sqref="A11"/>
      <selection pane="bottomRight" sqref="A1:D1"/>
    </sheetView>
  </sheetViews>
  <sheetFormatPr defaultColWidth="9" defaultRowHeight="15.75" x14ac:dyDescent="0.25"/>
  <cols>
    <col min="1" max="1" width="4.5" style="121" customWidth="1"/>
    <col min="2" max="2" width="19" style="346" bestFit="1" customWidth="1"/>
    <col min="3" max="3" width="6" style="387" customWidth="1"/>
    <col min="4" max="4" width="7" style="121" customWidth="1"/>
    <col min="5" max="8" width="6.375" style="121" customWidth="1"/>
    <col min="9" max="12" width="7" style="121" customWidth="1"/>
    <col min="13" max="13" width="8.375" style="121" customWidth="1"/>
    <col min="14" max="15" width="6.375" style="121" customWidth="1"/>
    <col min="16" max="17" width="7.75" style="121" customWidth="1"/>
    <col min="18" max="19" width="7.625" style="121" customWidth="1"/>
    <col min="20" max="20" width="16.625" style="346" customWidth="1"/>
    <col min="21" max="21" width="11.125" style="346" customWidth="1"/>
    <col min="22" max="16384" width="9" style="121"/>
  </cols>
  <sheetData>
    <row r="1" spans="1:21" s="351" customFormat="1" ht="18" x14ac:dyDescent="0.3">
      <c r="A1" s="449" t="s">
        <v>219</v>
      </c>
      <c r="B1" s="449"/>
      <c r="C1" s="449"/>
      <c r="D1" s="449"/>
      <c r="E1" s="376"/>
      <c r="F1" s="376"/>
      <c r="G1" s="376"/>
      <c r="H1" s="348"/>
      <c r="I1" s="376"/>
      <c r="J1" s="376"/>
      <c r="L1" s="43"/>
      <c r="M1" s="43"/>
      <c r="N1" s="449" t="s">
        <v>225</v>
      </c>
      <c r="O1" s="449"/>
      <c r="P1" s="449"/>
      <c r="Q1" s="449"/>
      <c r="R1" s="449"/>
      <c r="S1" s="449"/>
      <c r="T1" s="449"/>
    </row>
    <row r="2" spans="1:21" s="351" customFormat="1" ht="18" x14ac:dyDescent="0.3">
      <c r="A2" s="449" t="s">
        <v>220</v>
      </c>
      <c r="B2" s="449"/>
      <c r="C2" s="449"/>
      <c r="D2" s="449"/>
      <c r="E2" s="376"/>
      <c r="F2" s="376"/>
      <c r="G2" s="376"/>
      <c r="H2" s="348"/>
      <c r="I2" s="376"/>
      <c r="J2" s="376"/>
      <c r="L2" s="391"/>
      <c r="M2" s="391"/>
      <c r="N2" s="452" t="s">
        <v>226</v>
      </c>
      <c r="O2" s="452"/>
      <c r="P2" s="452"/>
      <c r="Q2" s="452"/>
      <c r="R2" s="452"/>
      <c r="S2" s="452"/>
      <c r="T2" s="452"/>
    </row>
    <row r="3" spans="1:21" s="351" customFormat="1" ht="18" x14ac:dyDescent="0.3">
      <c r="A3" s="373"/>
      <c r="B3" s="373"/>
      <c r="C3" s="39"/>
      <c r="D3" s="39"/>
      <c r="E3" s="39"/>
      <c r="F3" s="39"/>
      <c r="G3" s="347"/>
      <c r="H3" s="348"/>
      <c r="I3" s="376"/>
      <c r="J3" s="376"/>
      <c r="K3" s="376"/>
      <c r="L3" s="376"/>
      <c r="M3" s="376"/>
      <c r="N3" s="377"/>
    </row>
    <row r="4" spans="1:21" s="351" customFormat="1" ht="18" x14ac:dyDescent="0.3">
      <c r="A4" s="449" t="s">
        <v>259</v>
      </c>
      <c r="B4" s="449"/>
      <c r="C4" s="449"/>
      <c r="D4" s="449"/>
      <c r="E4" s="449"/>
      <c r="F4" s="449"/>
      <c r="G4" s="449"/>
      <c r="H4" s="449"/>
      <c r="I4" s="449"/>
      <c r="J4" s="449"/>
      <c r="K4" s="449"/>
      <c r="L4" s="449"/>
      <c r="M4" s="449"/>
      <c r="N4" s="449"/>
      <c r="O4" s="449"/>
      <c r="P4" s="449"/>
      <c r="Q4" s="449"/>
      <c r="R4" s="449"/>
      <c r="S4" s="449"/>
      <c r="T4" s="449"/>
    </row>
    <row r="5" spans="1:21" s="351" customFormat="1" ht="18" x14ac:dyDescent="0.3">
      <c r="A5" s="449" t="s">
        <v>227</v>
      </c>
      <c r="B5" s="449"/>
      <c r="C5" s="449"/>
      <c r="D5" s="449"/>
      <c r="E5" s="449"/>
      <c r="F5" s="449"/>
      <c r="G5" s="449"/>
      <c r="H5" s="449"/>
      <c r="I5" s="449"/>
      <c r="J5" s="449"/>
      <c r="K5" s="449"/>
      <c r="L5" s="449"/>
      <c r="M5" s="449"/>
      <c r="N5" s="449"/>
      <c r="O5" s="449"/>
      <c r="P5" s="449"/>
      <c r="Q5" s="449"/>
      <c r="R5" s="449"/>
      <c r="S5" s="449"/>
      <c r="T5" s="449"/>
    </row>
    <row r="6" spans="1:21" s="351" customFormat="1" ht="18" x14ac:dyDescent="0.3">
      <c r="A6" s="449" t="s">
        <v>260</v>
      </c>
      <c r="B6" s="449"/>
      <c r="C6" s="449"/>
      <c r="D6" s="449"/>
      <c r="E6" s="449"/>
      <c r="F6" s="449"/>
      <c r="G6" s="449"/>
      <c r="H6" s="449"/>
      <c r="I6" s="449"/>
      <c r="J6" s="449"/>
      <c r="K6" s="449"/>
      <c r="L6" s="449"/>
      <c r="M6" s="449"/>
      <c r="N6" s="449"/>
      <c r="O6" s="449"/>
      <c r="P6" s="449"/>
      <c r="Q6" s="449"/>
      <c r="R6" s="449"/>
      <c r="S6" s="449"/>
      <c r="T6" s="449"/>
    </row>
    <row r="7" spans="1:21" s="351" customFormat="1" ht="18" x14ac:dyDescent="0.3">
      <c r="A7" s="456" t="s">
        <v>232</v>
      </c>
      <c r="B7" s="456"/>
      <c r="C7" s="456"/>
      <c r="D7" s="456"/>
      <c r="E7" s="456"/>
      <c r="F7" s="456"/>
      <c r="G7" s="456"/>
      <c r="H7" s="456"/>
      <c r="I7" s="456"/>
      <c r="J7" s="456"/>
      <c r="K7" s="456"/>
      <c r="L7" s="456"/>
      <c r="M7" s="456"/>
      <c r="N7" s="456"/>
      <c r="O7" s="456"/>
      <c r="P7" s="456"/>
      <c r="Q7" s="456"/>
      <c r="R7" s="456"/>
      <c r="S7" s="456"/>
      <c r="T7" s="456"/>
    </row>
    <row r="8" spans="1:21" x14ac:dyDescent="0.25">
      <c r="A8" s="388"/>
      <c r="B8" s="388"/>
      <c r="C8" s="388"/>
      <c r="D8" s="388"/>
      <c r="E8" s="388"/>
      <c r="F8" s="388"/>
      <c r="G8" s="388"/>
      <c r="H8" s="388"/>
      <c r="I8" s="388"/>
      <c r="J8" s="388"/>
      <c r="K8" s="388"/>
      <c r="L8" s="388"/>
      <c r="M8" s="388"/>
      <c r="N8" s="388"/>
      <c r="O8" s="388"/>
      <c r="P8" s="388"/>
      <c r="Q8" s="388"/>
      <c r="R8" s="388"/>
      <c r="S8" s="388"/>
      <c r="T8" s="388"/>
      <c r="U8" s="138"/>
    </row>
    <row r="9" spans="1:21" s="383" customFormat="1" ht="33.75" customHeight="1" x14ac:dyDescent="0.3">
      <c r="A9" s="563" t="s">
        <v>6</v>
      </c>
      <c r="B9" s="561" t="s">
        <v>0</v>
      </c>
      <c r="C9" s="563" t="s">
        <v>76</v>
      </c>
      <c r="D9" s="564" t="s">
        <v>257</v>
      </c>
      <c r="E9" s="564"/>
      <c r="F9" s="564"/>
      <c r="G9" s="564"/>
      <c r="H9" s="564"/>
      <c r="I9" s="564"/>
      <c r="J9" s="564"/>
      <c r="K9" s="564"/>
      <c r="L9" s="564"/>
      <c r="M9" s="564"/>
      <c r="N9" s="564"/>
      <c r="O9" s="564"/>
      <c r="P9" s="564"/>
      <c r="Q9" s="565"/>
      <c r="R9" s="563" t="s">
        <v>258</v>
      </c>
      <c r="S9" s="563"/>
      <c r="T9" s="561" t="s">
        <v>1</v>
      </c>
      <c r="U9" s="384"/>
    </row>
    <row r="10" spans="1:21" s="383" customFormat="1" ht="63" x14ac:dyDescent="0.3">
      <c r="A10" s="563"/>
      <c r="B10" s="561"/>
      <c r="C10" s="563"/>
      <c r="D10" s="389" t="s">
        <v>248</v>
      </c>
      <c r="E10" s="389" t="s">
        <v>249</v>
      </c>
      <c r="F10" s="389" t="s">
        <v>250</v>
      </c>
      <c r="G10" s="389" t="s">
        <v>90</v>
      </c>
      <c r="H10" s="389" t="s">
        <v>251</v>
      </c>
      <c r="I10" s="389" t="s">
        <v>252</v>
      </c>
      <c r="J10" s="390" t="s">
        <v>215</v>
      </c>
      <c r="K10" s="390" t="s">
        <v>237</v>
      </c>
      <c r="L10" s="390" t="s">
        <v>253</v>
      </c>
      <c r="M10" s="389" t="s">
        <v>254</v>
      </c>
      <c r="N10" s="389" t="s">
        <v>234</v>
      </c>
      <c r="O10" s="389" t="s">
        <v>235</v>
      </c>
      <c r="P10" s="389" t="s">
        <v>255</v>
      </c>
      <c r="Q10" s="389" t="s">
        <v>256</v>
      </c>
      <c r="R10" s="389" t="s">
        <v>101</v>
      </c>
      <c r="S10" s="389" t="s">
        <v>121</v>
      </c>
      <c r="T10" s="562"/>
      <c r="U10" s="385"/>
    </row>
    <row r="11" spans="1:21" ht="39" customHeight="1" x14ac:dyDescent="0.25">
      <c r="A11" s="394">
        <v>1</v>
      </c>
      <c r="B11" s="395" t="s">
        <v>78</v>
      </c>
      <c r="C11" s="392">
        <f>SUM(D11:S11)</f>
        <v>3</v>
      </c>
      <c r="D11" s="396">
        <v>1</v>
      </c>
      <c r="E11" s="396">
        <v>0</v>
      </c>
      <c r="F11" s="396">
        <v>0</v>
      </c>
      <c r="G11" s="396">
        <v>0</v>
      </c>
      <c r="H11" s="396">
        <v>0</v>
      </c>
      <c r="I11" s="396">
        <v>0</v>
      </c>
      <c r="J11" s="396">
        <v>0</v>
      </c>
      <c r="K11" s="396">
        <v>0</v>
      </c>
      <c r="L11" s="396">
        <v>0</v>
      </c>
      <c r="M11" s="396">
        <v>1</v>
      </c>
      <c r="N11" s="396">
        <v>1</v>
      </c>
      <c r="O11" s="396">
        <v>0</v>
      </c>
      <c r="P11" s="396">
        <v>0</v>
      </c>
      <c r="Q11" s="396">
        <v>0</v>
      </c>
      <c r="R11" s="396">
        <v>0</v>
      </c>
      <c r="S11" s="396">
        <v>0</v>
      </c>
      <c r="T11" s="568" t="s">
        <v>261</v>
      </c>
      <c r="U11" s="293"/>
    </row>
    <row r="12" spans="1:21" ht="39" customHeight="1" x14ac:dyDescent="0.25">
      <c r="A12" s="394">
        <v>2</v>
      </c>
      <c r="B12" s="397" t="s">
        <v>44</v>
      </c>
      <c r="C12" s="392">
        <f t="shared" ref="C12:C26" si="0">SUM(D12:S12)</f>
        <v>7</v>
      </c>
      <c r="D12" s="396">
        <v>0</v>
      </c>
      <c r="E12" s="396">
        <v>0</v>
      </c>
      <c r="F12" s="396">
        <v>1</v>
      </c>
      <c r="G12" s="396">
        <v>0</v>
      </c>
      <c r="H12" s="396">
        <v>0</v>
      </c>
      <c r="I12" s="396">
        <v>0</v>
      </c>
      <c r="J12" s="396">
        <v>0</v>
      </c>
      <c r="K12" s="396">
        <v>1</v>
      </c>
      <c r="L12" s="396">
        <v>1</v>
      </c>
      <c r="M12" s="396">
        <v>2</v>
      </c>
      <c r="N12" s="396">
        <v>0</v>
      </c>
      <c r="O12" s="396">
        <v>0</v>
      </c>
      <c r="P12" s="396">
        <v>1</v>
      </c>
      <c r="Q12" s="396">
        <v>1</v>
      </c>
      <c r="R12" s="396">
        <v>0</v>
      </c>
      <c r="S12" s="396">
        <v>0</v>
      </c>
      <c r="T12" s="566"/>
      <c r="U12" s="293"/>
    </row>
    <row r="13" spans="1:21" ht="39" customHeight="1" x14ac:dyDescent="0.25">
      <c r="A13" s="394">
        <v>3</v>
      </c>
      <c r="B13" s="397" t="s">
        <v>214</v>
      </c>
      <c r="C13" s="392">
        <f t="shared" si="0"/>
        <v>9</v>
      </c>
      <c r="D13" s="396">
        <v>0</v>
      </c>
      <c r="E13" s="396">
        <v>0</v>
      </c>
      <c r="F13" s="396">
        <v>0</v>
      </c>
      <c r="G13" s="396">
        <v>0</v>
      </c>
      <c r="H13" s="396">
        <v>0</v>
      </c>
      <c r="I13" s="396">
        <v>1</v>
      </c>
      <c r="J13" s="396">
        <v>0</v>
      </c>
      <c r="K13" s="396">
        <v>1</v>
      </c>
      <c r="L13" s="396">
        <v>1</v>
      </c>
      <c r="M13" s="396">
        <v>1</v>
      </c>
      <c r="N13" s="396">
        <v>1</v>
      </c>
      <c r="O13" s="396">
        <v>2</v>
      </c>
      <c r="P13" s="396">
        <v>1</v>
      </c>
      <c r="Q13" s="396">
        <v>1</v>
      </c>
      <c r="R13" s="396">
        <v>0</v>
      </c>
      <c r="S13" s="396">
        <v>0</v>
      </c>
      <c r="T13" s="566"/>
      <c r="U13" s="293"/>
    </row>
    <row r="14" spans="1:21" ht="39" customHeight="1" x14ac:dyDescent="0.25">
      <c r="A14" s="394">
        <v>4</v>
      </c>
      <c r="B14" s="395" t="s">
        <v>80</v>
      </c>
      <c r="C14" s="392">
        <f t="shared" si="0"/>
        <v>4</v>
      </c>
      <c r="D14" s="396">
        <v>0</v>
      </c>
      <c r="E14" s="396">
        <v>0</v>
      </c>
      <c r="F14" s="396">
        <v>0</v>
      </c>
      <c r="G14" s="396">
        <v>0</v>
      </c>
      <c r="H14" s="396">
        <v>0</v>
      </c>
      <c r="I14" s="396">
        <v>0</v>
      </c>
      <c r="J14" s="396">
        <v>0</v>
      </c>
      <c r="K14" s="396">
        <v>1</v>
      </c>
      <c r="L14" s="396">
        <v>0</v>
      </c>
      <c r="M14" s="396">
        <v>2</v>
      </c>
      <c r="N14" s="396">
        <v>0</v>
      </c>
      <c r="O14" s="396">
        <v>0</v>
      </c>
      <c r="P14" s="396">
        <v>0</v>
      </c>
      <c r="Q14" s="396">
        <v>1</v>
      </c>
      <c r="R14" s="396">
        <v>0</v>
      </c>
      <c r="S14" s="396">
        <v>0</v>
      </c>
      <c r="T14" s="566"/>
      <c r="U14" s="293"/>
    </row>
    <row r="15" spans="1:21" ht="39" customHeight="1" x14ac:dyDescent="0.25">
      <c r="A15" s="394">
        <v>5</v>
      </c>
      <c r="B15" s="395" t="s">
        <v>46</v>
      </c>
      <c r="C15" s="392">
        <f t="shared" si="0"/>
        <v>2</v>
      </c>
      <c r="D15" s="396">
        <v>0</v>
      </c>
      <c r="E15" s="396">
        <v>0</v>
      </c>
      <c r="F15" s="396">
        <v>0</v>
      </c>
      <c r="G15" s="396">
        <v>0</v>
      </c>
      <c r="H15" s="396">
        <v>0</v>
      </c>
      <c r="I15" s="396">
        <v>0</v>
      </c>
      <c r="J15" s="396">
        <v>0</v>
      </c>
      <c r="K15" s="396">
        <v>0</v>
      </c>
      <c r="L15" s="396">
        <v>0</v>
      </c>
      <c r="M15" s="396">
        <v>1</v>
      </c>
      <c r="N15" s="396">
        <v>0</v>
      </c>
      <c r="O15" s="396">
        <v>0</v>
      </c>
      <c r="P15" s="396">
        <v>0</v>
      </c>
      <c r="Q15" s="396">
        <v>1</v>
      </c>
      <c r="R15" s="396">
        <v>0</v>
      </c>
      <c r="S15" s="396">
        <v>0</v>
      </c>
      <c r="T15" s="566"/>
      <c r="U15" s="293"/>
    </row>
    <row r="16" spans="1:21" ht="39" customHeight="1" x14ac:dyDescent="0.25">
      <c r="A16" s="394">
        <v>6</v>
      </c>
      <c r="B16" s="395" t="s">
        <v>243</v>
      </c>
      <c r="C16" s="392">
        <f t="shared" si="0"/>
        <v>4</v>
      </c>
      <c r="D16" s="396">
        <v>0</v>
      </c>
      <c r="E16" s="396">
        <v>1</v>
      </c>
      <c r="F16" s="396">
        <v>1</v>
      </c>
      <c r="G16" s="396">
        <v>0</v>
      </c>
      <c r="H16" s="396">
        <v>0</v>
      </c>
      <c r="I16" s="396">
        <v>0</v>
      </c>
      <c r="J16" s="396">
        <v>0</v>
      </c>
      <c r="K16" s="396">
        <v>0</v>
      </c>
      <c r="L16" s="396">
        <v>0</v>
      </c>
      <c r="M16" s="396">
        <v>1</v>
      </c>
      <c r="N16" s="396">
        <v>0</v>
      </c>
      <c r="O16" s="396">
        <v>0</v>
      </c>
      <c r="P16" s="396">
        <v>1</v>
      </c>
      <c r="Q16" s="396">
        <v>0</v>
      </c>
      <c r="R16" s="396">
        <v>0</v>
      </c>
      <c r="S16" s="396">
        <v>0</v>
      </c>
      <c r="T16" s="566"/>
      <c r="U16" s="293"/>
    </row>
    <row r="17" spans="1:21" ht="39" customHeight="1" x14ac:dyDescent="0.25">
      <c r="A17" s="394">
        <v>7</v>
      </c>
      <c r="B17" s="395" t="s">
        <v>244</v>
      </c>
      <c r="C17" s="392">
        <f t="shared" si="0"/>
        <v>2</v>
      </c>
      <c r="D17" s="396">
        <v>0</v>
      </c>
      <c r="E17" s="396">
        <v>1</v>
      </c>
      <c r="F17" s="396">
        <v>0</v>
      </c>
      <c r="G17" s="396">
        <v>0</v>
      </c>
      <c r="H17" s="396">
        <v>0</v>
      </c>
      <c r="I17" s="396">
        <v>0</v>
      </c>
      <c r="J17" s="396">
        <v>0</v>
      </c>
      <c r="K17" s="396">
        <v>0</v>
      </c>
      <c r="L17" s="396">
        <v>0</v>
      </c>
      <c r="M17" s="396">
        <v>0</v>
      </c>
      <c r="N17" s="396">
        <v>0</v>
      </c>
      <c r="O17" s="396">
        <v>0</v>
      </c>
      <c r="P17" s="396">
        <v>0</v>
      </c>
      <c r="Q17" s="396">
        <v>1</v>
      </c>
      <c r="R17" s="396">
        <v>0</v>
      </c>
      <c r="S17" s="396">
        <v>0</v>
      </c>
      <c r="T17" s="566"/>
      <c r="U17" s="293"/>
    </row>
    <row r="18" spans="1:21" ht="39" customHeight="1" x14ac:dyDescent="0.25">
      <c r="A18" s="394">
        <v>8</v>
      </c>
      <c r="B18" s="395" t="s">
        <v>245</v>
      </c>
      <c r="C18" s="392">
        <f t="shared" si="0"/>
        <v>1</v>
      </c>
      <c r="D18" s="396">
        <v>0</v>
      </c>
      <c r="E18" s="396">
        <v>0</v>
      </c>
      <c r="F18" s="396">
        <v>0</v>
      </c>
      <c r="G18" s="396">
        <v>0</v>
      </c>
      <c r="H18" s="396">
        <v>0</v>
      </c>
      <c r="I18" s="396">
        <v>1</v>
      </c>
      <c r="J18" s="396">
        <v>0</v>
      </c>
      <c r="K18" s="396">
        <v>0</v>
      </c>
      <c r="L18" s="396">
        <v>0</v>
      </c>
      <c r="M18" s="396">
        <v>0</v>
      </c>
      <c r="N18" s="396">
        <v>0</v>
      </c>
      <c r="O18" s="396">
        <v>0</v>
      </c>
      <c r="P18" s="396">
        <v>0</v>
      </c>
      <c r="Q18" s="396">
        <v>0</v>
      </c>
      <c r="R18" s="396">
        <v>0</v>
      </c>
      <c r="S18" s="396">
        <v>0</v>
      </c>
      <c r="T18" s="566"/>
      <c r="U18" s="293"/>
    </row>
    <row r="19" spans="1:21" ht="39" customHeight="1" x14ac:dyDescent="0.25">
      <c r="A19" s="394">
        <v>9</v>
      </c>
      <c r="B19" s="395" t="s">
        <v>84</v>
      </c>
      <c r="C19" s="392">
        <f t="shared" si="0"/>
        <v>4</v>
      </c>
      <c r="D19" s="396">
        <v>0</v>
      </c>
      <c r="E19" s="396">
        <v>0</v>
      </c>
      <c r="F19" s="396">
        <v>0</v>
      </c>
      <c r="G19" s="396">
        <v>0</v>
      </c>
      <c r="H19" s="396">
        <v>0</v>
      </c>
      <c r="I19" s="396">
        <v>0</v>
      </c>
      <c r="J19" s="396">
        <v>0</v>
      </c>
      <c r="K19" s="396">
        <v>1</v>
      </c>
      <c r="L19" s="396">
        <v>0</v>
      </c>
      <c r="M19" s="396">
        <v>1</v>
      </c>
      <c r="N19" s="396">
        <v>0</v>
      </c>
      <c r="O19" s="396">
        <v>1</v>
      </c>
      <c r="P19" s="396">
        <v>1</v>
      </c>
      <c r="Q19" s="396">
        <v>0</v>
      </c>
      <c r="R19" s="396">
        <v>0</v>
      </c>
      <c r="S19" s="396">
        <v>0</v>
      </c>
      <c r="T19" s="566"/>
      <c r="U19" s="293"/>
    </row>
    <row r="20" spans="1:21" ht="39" customHeight="1" x14ac:dyDescent="0.25">
      <c r="A20" s="394">
        <v>10</v>
      </c>
      <c r="B20" s="395" t="s">
        <v>246</v>
      </c>
      <c r="C20" s="392">
        <f t="shared" si="0"/>
        <v>3</v>
      </c>
      <c r="D20" s="396">
        <v>0</v>
      </c>
      <c r="E20" s="396">
        <v>0</v>
      </c>
      <c r="F20" s="396">
        <v>0</v>
      </c>
      <c r="G20" s="396">
        <v>0</v>
      </c>
      <c r="H20" s="396">
        <v>0</v>
      </c>
      <c r="I20" s="396">
        <v>0</v>
      </c>
      <c r="J20" s="396">
        <v>1</v>
      </c>
      <c r="K20" s="396">
        <v>0</v>
      </c>
      <c r="L20" s="396">
        <v>0</v>
      </c>
      <c r="M20" s="396">
        <v>2</v>
      </c>
      <c r="N20" s="396">
        <v>0</v>
      </c>
      <c r="O20" s="396">
        <v>0</v>
      </c>
      <c r="P20" s="396">
        <v>0</v>
      </c>
      <c r="Q20" s="396">
        <v>0</v>
      </c>
      <c r="R20" s="396">
        <v>0</v>
      </c>
      <c r="S20" s="396">
        <v>0</v>
      </c>
      <c r="T20" s="566"/>
      <c r="U20" s="293"/>
    </row>
    <row r="21" spans="1:21" ht="43.5" customHeight="1" x14ac:dyDescent="0.25">
      <c r="A21" s="394">
        <v>11</v>
      </c>
      <c r="B21" s="395" t="s">
        <v>52</v>
      </c>
      <c r="C21" s="392">
        <f t="shared" si="0"/>
        <v>3</v>
      </c>
      <c r="D21" s="396">
        <v>0</v>
      </c>
      <c r="E21" s="396">
        <v>0</v>
      </c>
      <c r="F21" s="396">
        <v>0</v>
      </c>
      <c r="G21" s="396">
        <v>0</v>
      </c>
      <c r="H21" s="396">
        <v>0</v>
      </c>
      <c r="I21" s="396">
        <v>0</v>
      </c>
      <c r="J21" s="396">
        <v>0</v>
      </c>
      <c r="K21" s="396">
        <v>1</v>
      </c>
      <c r="L21" s="396">
        <v>0</v>
      </c>
      <c r="M21" s="396">
        <v>1</v>
      </c>
      <c r="N21" s="396">
        <v>0</v>
      </c>
      <c r="O21" s="396">
        <v>0</v>
      </c>
      <c r="P21" s="396">
        <v>0</v>
      </c>
      <c r="Q21" s="396">
        <v>0</v>
      </c>
      <c r="R21" s="396">
        <v>1</v>
      </c>
      <c r="S21" s="396">
        <v>0</v>
      </c>
      <c r="T21" s="566" t="s">
        <v>261</v>
      </c>
      <c r="U21" s="293"/>
    </row>
    <row r="22" spans="1:21" ht="43.5" customHeight="1" x14ac:dyDescent="0.25">
      <c r="A22" s="394">
        <v>12</v>
      </c>
      <c r="B22" s="397" t="s">
        <v>86</v>
      </c>
      <c r="C22" s="392">
        <f t="shared" si="0"/>
        <v>3</v>
      </c>
      <c r="D22" s="396">
        <v>1</v>
      </c>
      <c r="E22" s="396">
        <v>0</v>
      </c>
      <c r="F22" s="396">
        <v>0</v>
      </c>
      <c r="G22" s="396">
        <v>0</v>
      </c>
      <c r="H22" s="396">
        <v>1</v>
      </c>
      <c r="I22" s="396">
        <v>0</v>
      </c>
      <c r="J22" s="396">
        <v>0</v>
      </c>
      <c r="K22" s="396">
        <v>0</v>
      </c>
      <c r="L22" s="396">
        <v>0</v>
      </c>
      <c r="M22" s="396">
        <v>0</v>
      </c>
      <c r="N22" s="396">
        <v>0</v>
      </c>
      <c r="O22" s="396">
        <v>0</v>
      </c>
      <c r="P22" s="396">
        <v>0</v>
      </c>
      <c r="Q22" s="396">
        <v>0</v>
      </c>
      <c r="R22" s="396">
        <v>0</v>
      </c>
      <c r="S22" s="396">
        <v>1</v>
      </c>
      <c r="T22" s="566"/>
      <c r="U22" s="293"/>
    </row>
    <row r="23" spans="1:21" ht="43.5" customHeight="1" x14ac:dyDescent="0.25">
      <c r="A23" s="394">
        <v>13</v>
      </c>
      <c r="B23" s="395" t="s">
        <v>87</v>
      </c>
      <c r="C23" s="392">
        <f t="shared" si="0"/>
        <v>2</v>
      </c>
      <c r="D23" s="396">
        <v>0</v>
      </c>
      <c r="E23" s="396">
        <v>0</v>
      </c>
      <c r="F23" s="396">
        <v>0</v>
      </c>
      <c r="G23" s="396">
        <v>0</v>
      </c>
      <c r="H23" s="396">
        <v>0</v>
      </c>
      <c r="I23" s="396">
        <v>0</v>
      </c>
      <c r="J23" s="396">
        <v>0</v>
      </c>
      <c r="K23" s="396">
        <v>1</v>
      </c>
      <c r="L23" s="396">
        <v>0</v>
      </c>
      <c r="M23" s="396">
        <v>0</v>
      </c>
      <c r="N23" s="396">
        <v>0</v>
      </c>
      <c r="O23" s="396">
        <v>0</v>
      </c>
      <c r="P23" s="396">
        <v>0</v>
      </c>
      <c r="Q23" s="396">
        <v>1</v>
      </c>
      <c r="R23" s="396">
        <v>0</v>
      </c>
      <c r="S23" s="396">
        <v>0</v>
      </c>
      <c r="T23" s="566"/>
      <c r="U23" s="293"/>
    </row>
    <row r="24" spans="1:21" ht="43.5" customHeight="1" x14ac:dyDescent="0.25">
      <c r="A24" s="394">
        <v>14</v>
      </c>
      <c r="B24" s="395" t="s">
        <v>88</v>
      </c>
      <c r="C24" s="392">
        <f t="shared" si="0"/>
        <v>1</v>
      </c>
      <c r="D24" s="396">
        <v>0</v>
      </c>
      <c r="E24" s="396">
        <v>0</v>
      </c>
      <c r="F24" s="396">
        <v>0</v>
      </c>
      <c r="G24" s="396">
        <v>0</v>
      </c>
      <c r="H24" s="396">
        <v>0</v>
      </c>
      <c r="I24" s="396">
        <v>0</v>
      </c>
      <c r="J24" s="396">
        <v>0</v>
      </c>
      <c r="K24" s="396">
        <v>0</v>
      </c>
      <c r="L24" s="396">
        <v>0</v>
      </c>
      <c r="M24" s="396">
        <v>0</v>
      </c>
      <c r="N24" s="396">
        <v>0</v>
      </c>
      <c r="O24" s="396">
        <v>0</v>
      </c>
      <c r="P24" s="396">
        <v>1</v>
      </c>
      <c r="Q24" s="396">
        <v>0</v>
      </c>
      <c r="R24" s="396">
        <v>0</v>
      </c>
      <c r="S24" s="396">
        <v>0</v>
      </c>
      <c r="T24" s="566"/>
      <c r="U24" s="293"/>
    </row>
    <row r="25" spans="1:21" ht="43.5" customHeight="1" x14ac:dyDescent="0.25">
      <c r="A25" s="394">
        <v>15</v>
      </c>
      <c r="B25" s="395" t="s">
        <v>16</v>
      </c>
      <c r="C25" s="392">
        <f t="shared" si="0"/>
        <v>4</v>
      </c>
      <c r="D25" s="396">
        <v>0</v>
      </c>
      <c r="E25" s="396">
        <v>0</v>
      </c>
      <c r="F25" s="396">
        <v>1</v>
      </c>
      <c r="G25" s="396">
        <v>1</v>
      </c>
      <c r="H25" s="396">
        <v>0</v>
      </c>
      <c r="I25" s="396">
        <v>0</v>
      </c>
      <c r="J25" s="396">
        <v>0</v>
      </c>
      <c r="K25" s="396">
        <v>0</v>
      </c>
      <c r="L25" s="396">
        <v>0</v>
      </c>
      <c r="M25" s="396">
        <v>1</v>
      </c>
      <c r="N25" s="396">
        <v>1</v>
      </c>
      <c r="O25" s="396">
        <v>0</v>
      </c>
      <c r="P25" s="396">
        <v>0</v>
      </c>
      <c r="Q25" s="396">
        <v>0</v>
      </c>
      <c r="R25" s="396">
        <v>0</v>
      </c>
      <c r="S25" s="396">
        <v>0</v>
      </c>
      <c r="T25" s="566"/>
      <c r="U25" s="293"/>
    </row>
    <row r="26" spans="1:21" ht="43.5" customHeight="1" x14ac:dyDescent="0.25">
      <c r="A26" s="394">
        <v>16</v>
      </c>
      <c r="B26" s="395" t="s">
        <v>247</v>
      </c>
      <c r="C26" s="392">
        <f t="shared" si="0"/>
        <v>2</v>
      </c>
      <c r="D26" s="396">
        <v>0</v>
      </c>
      <c r="E26" s="396">
        <v>0</v>
      </c>
      <c r="F26" s="396">
        <v>0</v>
      </c>
      <c r="G26" s="396">
        <v>0</v>
      </c>
      <c r="H26" s="396">
        <v>0</v>
      </c>
      <c r="I26" s="396">
        <v>0</v>
      </c>
      <c r="J26" s="396">
        <v>0</v>
      </c>
      <c r="K26" s="396">
        <v>0</v>
      </c>
      <c r="L26" s="396">
        <v>0</v>
      </c>
      <c r="M26" s="396">
        <v>1</v>
      </c>
      <c r="N26" s="396">
        <v>0</v>
      </c>
      <c r="O26" s="396">
        <v>0</v>
      </c>
      <c r="P26" s="396">
        <v>1</v>
      </c>
      <c r="Q26" s="396">
        <v>0</v>
      </c>
      <c r="R26" s="396">
        <v>0</v>
      </c>
      <c r="S26" s="396">
        <v>0</v>
      </c>
      <c r="T26" s="567"/>
      <c r="U26" s="293"/>
    </row>
    <row r="27" spans="1:21" s="387" customFormat="1" ht="32.25" customHeight="1" x14ac:dyDescent="0.25">
      <c r="A27" s="571" t="s">
        <v>37</v>
      </c>
      <c r="B27" s="571"/>
      <c r="C27" s="392">
        <f>SUM(C11:C26)</f>
        <v>54</v>
      </c>
      <c r="D27" s="392">
        <f>SUM(D11:D26)</f>
        <v>2</v>
      </c>
      <c r="E27" s="392">
        <f t="shared" ref="E27:S27" si="1">SUM(E11:E26)</f>
        <v>2</v>
      </c>
      <c r="F27" s="392">
        <f t="shared" si="1"/>
        <v>3</v>
      </c>
      <c r="G27" s="392">
        <f t="shared" si="1"/>
        <v>1</v>
      </c>
      <c r="H27" s="392">
        <f t="shared" si="1"/>
        <v>1</v>
      </c>
      <c r="I27" s="392">
        <f t="shared" si="1"/>
        <v>2</v>
      </c>
      <c r="J27" s="392">
        <f t="shared" si="1"/>
        <v>1</v>
      </c>
      <c r="K27" s="392">
        <f t="shared" si="1"/>
        <v>6</v>
      </c>
      <c r="L27" s="392">
        <f t="shared" si="1"/>
        <v>2</v>
      </c>
      <c r="M27" s="392">
        <f t="shared" si="1"/>
        <v>14</v>
      </c>
      <c r="N27" s="392">
        <f t="shared" si="1"/>
        <v>3</v>
      </c>
      <c r="O27" s="392">
        <f t="shared" si="1"/>
        <v>3</v>
      </c>
      <c r="P27" s="392">
        <f t="shared" si="1"/>
        <v>6</v>
      </c>
      <c r="Q27" s="392">
        <f t="shared" si="1"/>
        <v>6</v>
      </c>
      <c r="R27" s="392">
        <f t="shared" si="1"/>
        <v>1</v>
      </c>
      <c r="S27" s="392">
        <f t="shared" si="1"/>
        <v>1</v>
      </c>
      <c r="T27" s="393"/>
      <c r="U27" s="386"/>
    </row>
    <row r="28" spans="1:21" ht="25.5" customHeight="1" x14ac:dyDescent="0.25">
      <c r="A28" s="569" t="s">
        <v>230</v>
      </c>
      <c r="B28" s="569"/>
      <c r="C28" s="569"/>
      <c r="D28" s="569"/>
      <c r="E28" s="569"/>
      <c r="F28" s="569"/>
      <c r="G28" s="569"/>
      <c r="H28" s="569"/>
      <c r="I28" s="569"/>
      <c r="J28" s="569"/>
      <c r="K28" s="569"/>
      <c r="L28" s="569"/>
      <c r="M28" s="569"/>
      <c r="N28" s="569"/>
      <c r="O28" s="569"/>
      <c r="P28" s="569"/>
      <c r="Q28" s="569"/>
      <c r="R28" s="569"/>
      <c r="S28" s="569"/>
      <c r="T28" s="569"/>
    </row>
    <row r="29" spans="1:21" ht="108.75" customHeight="1" x14ac:dyDescent="0.25">
      <c r="A29" s="570" t="s">
        <v>262</v>
      </c>
      <c r="B29" s="570"/>
      <c r="C29" s="570"/>
      <c r="D29" s="570"/>
      <c r="E29" s="570"/>
      <c r="F29" s="570"/>
      <c r="G29" s="570"/>
      <c r="H29" s="570"/>
      <c r="I29" s="570"/>
      <c r="J29" s="570"/>
      <c r="K29" s="570"/>
      <c r="L29" s="570"/>
      <c r="M29" s="570"/>
      <c r="N29" s="570"/>
      <c r="O29" s="570"/>
      <c r="P29" s="570"/>
      <c r="Q29" s="570"/>
      <c r="R29" s="570"/>
      <c r="S29" s="570"/>
      <c r="T29" s="570"/>
    </row>
  </sheetData>
  <mergeCells count="19">
    <mergeCell ref="T21:T26"/>
    <mergeCell ref="T11:T20"/>
    <mergeCell ref="A28:T28"/>
    <mergeCell ref="A29:T29"/>
    <mergeCell ref="A6:T6"/>
    <mergeCell ref="A7:T7"/>
    <mergeCell ref="A27:B27"/>
    <mergeCell ref="N1:T1"/>
    <mergeCell ref="N2:T2"/>
    <mergeCell ref="A1:D1"/>
    <mergeCell ref="A2:D2"/>
    <mergeCell ref="A4:T4"/>
    <mergeCell ref="A5:T5"/>
    <mergeCell ref="T9:T10"/>
    <mergeCell ref="A9:A10"/>
    <mergeCell ref="B9:B10"/>
    <mergeCell ref="C9:C10"/>
    <mergeCell ref="D9:Q9"/>
    <mergeCell ref="R9:S9"/>
  </mergeCells>
  <printOptions horizontalCentered="1"/>
  <pageMargins left="0.25" right="0" top="0.5" bottom="0.5" header="0.3" footer="0.3"/>
  <pageSetup paperSize="9" scale="80" orientation="landscape"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26"/>
  <sheetViews>
    <sheetView topLeftCell="A13" workbookViewId="0">
      <selection activeCell="B12" sqref="B12"/>
    </sheetView>
  </sheetViews>
  <sheetFormatPr defaultRowHeight="17.25" x14ac:dyDescent="0.3"/>
  <cols>
    <col min="1" max="1" width="5" customWidth="1"/>
    <col min="2" max="2" width="10" customWidth="1"/>
    <col min="3" max="3" width="5" customWidth="1"/>
    <col min="4" max="8" width="4" customWidth="1"/>
    <col min="9" max="9" width="5.5" customWidth="1"/>
    <col min="10" max="10" width="4" customWidth="1"/>
    <col min="11" max="11" width="5.5" customWidth="1"/>
    <col min="12" max="12" width="4" customWidth="1"/>
    <col min="13" max="13" width="4.625" customWidth="1"/>
    <col min="14" max="14" width="6.25" customWidth="1"/>
    <col min="15" max="15" width="4.875" customWidth="1"/>
    <col min="16" max="20" width="4" customWidth="1"/>
    <col min="21" max="21" width="4.875" customWidth="1"/>
    <col min="22" max="22" width="5.75" customWidth="1"/>
    <col min="23" max="23" width="5.375" customWidth="1"/>
    <col min="24" max="31" width="4" customWidth="1"/>
  </cols>
  <sheetData>
    <row r="1" spans="1:31" ht="30" customHeight="1" x14ac:dyDescent="0.3">
      <c r="A1" s="578" t="s">
        <v>147</v>
      </c>
      <c r="B1" s="578"/>
      <c r="C1" s="578"/>
      <c r="D1" s="578"/>
      <c r="E1" s="578"/>
      <c r="F1" s="578"/>
      <c r="G1" s="578"/>
      <c r="H1" s="578"/>
      <c r="I1" s="578"/>
      <c r="J1" s="578"/>
      <c r="K1" s="578"/>
      <c r="L1" s="578"/>
      <c r="M1" s="578"/>
      <c r="N1" s="578"/>
      <c r="O1" s="578"/>
      <c r="P1" s="578"/>
      <c r="Q1" s="578"/>
      <c r="R1" s="578"/>
      <c r="S1" s="578"/>
      <c r="T1" s="578"/>
      <c r="U1" s="578"/>
      <c r="V1" s="578"/>
      <c r="W1" s="578"/>
      <c r="X1" s="578"/>
      <c r="Y1" s="578"/>
      <c r="Z1" s="578"/>
      <c r="AA1" s="578"/>
      <c r="AB1" s="578"/>
      <c r="AC1" s="578"/>
      <c r="AD1" s="578"/>
      <c r="AE1" s="578"/>
    </row>
    <row r="2" spans="1:31" ht="13.5" customHeight="1" x14ac:dyDescent="0.3">
      <c r="A2" s="579" t="s">
        <v>148</v>
      </c>
      <c r="B2" s="579"/>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579"/>
      <c r="AD2" s="579"/>
      <c r="AE2" s="579"/>
    </row>
    <row r="3" spans="1:31" x14ac:dyDescent="0.3">
      <c r="A3" s="580" t="s">
        <v>109</v>
      </c>
      <c r="B3" s="582" t="s">
        <v>110</v>
      </c>
      <c r="C3" s="583" t="s">
        <v>111</v>
      </c>
      <c r="D3" s="583"/>
      <c r="E3" s="583"/>
      <c r="F3" s="583"/>
      <c r="G3" s="583"/>
      <c r="H3" s="583"/>
      <c r="I3" s="574" t="s">
        <v>112</v>
      </c>
      <c r="J3" s="584" t="s">
        <v>113</v>
      </c>
      <c r="K3" s="584"/>
      <c r="L3" s="584"/>
      <c r="M3" s="584"/>
      <c r="N3" s="584"/>
      <c r="O3" s="585" t="s">
        <v>114</v>
      </c>
      <c r="P3" s="585"/>
      <c r="Q3" s="585"/>
      <c r="R3" s="585"/>
      <c r="S3" s="585"/>
      <c r="T3" s="585"/>
      <c r="U3" s="585"/>
      <c r="V3" s="585"/>
      <c r="W3" s="585"/>
      <c r="X3" s="585"/>
      <c r="Y3" s="585"/>
      <c r="Z3" s="585"/>
      <c r="AA3" s="585" t="s">
        <v>75</v>
      </c>
      <c r="AB3" s="585"/>
      <c r="AC3" s="585"/>
      <c r="AD3" s="585"/>
      <c r="AE3" s="586"/>
    </row>
    <row r="4" spans="1:31" ht="27" customHeight="1" x14ac:dyDescent="0.3">
      <c r="A4" s="581"/>
      <c r="B4" s="582"/>
      <c r="C4" s="587" t="s">
        <v>115</v>
      </c>
      <c r="D4" s="587" t="s">
        <v>2</v>
      </c>
      <c r="E4" s="572" t="s">
        <v>116</v>
      </c>
      <c r="F4" s="572"/>
      <c r="G4" s="572"/>
      <c r="H4" s="572"/>
      <c r="I4" s="574"/>
      <c r="J4" s="574" t="s">
        <v>117</v>
      </c>
      <c r="K4" s="574" t="s">
        <v>118</v>
      </c>
      <c r="L4" s="574"/>
      <c r="M4" s="574"/>
      <c r="N4" s="574"/>
      <c r="O4" s="588" t="s">
        <v>119</v>
      </c>
      <c r="P4" s="577" t="s">
        <v>120</v>
      </c>
      <c r="Q4" s="572" t="s">
        <v>38</v>
      </c>
      <c r="R4" s="572" t="s">
        <v>39</v>
      </c>
      <c r="S4" s="572" t="s">
        <v>101</v>
      </c>
      <c r="T4" s="572" t="s">
        <v>121</v>
      </c>
      <c r="U4" s="574" t="s">
        <v>139</v>
      </c>
      <c r="V4" s="575" t="s">
        <v>144</v>
      </c>
      <c r="W4" s="575" t="s">
        <v>143</v>
      </c>
      <c r="X4" s="572" t="s">
        <v>122</v>
      </c>
      <c r="Y4" s="572" t="s">
        <v>123</v>
      </c>
      <c r="Z4" s="572" t="s">
        <v>124</v>
      </c>
      <c r="AA4" s="572" t="s">
        <v>76</v>
      </c>
      <c r="AB4" s="576" t="s">
        <v>3</v>
      </c>
      <c r="AC4" s="572" t="s">
        <v>123</v>
      </c>
      <c r="AD4" s="572" t="s">
        <v>124</v>
      </c>
      <c r="AE4" s="573" t="s">
        <v>125</v>
      </c>
    </row>
    <row r="5" spans="1:31" ht="30" x14ac:dyDescent="0.3">
      <c r="A5" s="581"/>
      <c r="B5" s="582"/>
      <c r="C5" s="587"/>
      <c r="D5" s="587"/>
      <c r="E5" s="572" t="s">
        <v>126</v>
      </c>
      <c r="F5" s="94" t="s">
        <v>127</v>
      </c>
      <c r="G5" s="572" t="s">
        <v>128</v>
      </c>
      <c r="H5" s="572" t="s">
        <v>129</v>
      </c>
      <c r="I5" s="574"/>
      <c r="J5" s="574"/>
      <c r="K5" s="574" t="s">
        <v>126</v>
      </c>
      <c r="L5" s="94" t="s">
        <v>127</v>
      </c>
      <c r="M5" s="574" t="s">
        <v>128</v>
      </c>
      <c r="N5" s="574" t="s">
        <v>129</v>
      </c>
      <c r="O5" s="588"/>
      <c r="P5" s="577"/>
      <c r="Q5" s="572"/>
      <c r="R5" s="572"/>
      <c r="S5" s="572"/>
      <c r="T5" s="572"/>
      <c r="U5" s="574"/>
      <c r="V5" s="575"/>
      <c r="W5" s="575"/>
      <c r="X5" s="572"/>
      <c r="Y5" s="572"/>
      <c r="Z5" s="572"/>
      <c r="AA5" s="572"/>
      <c r="AB5" s="576"/>
      <c r="AC5" s="572"/>
      <c r="AD5" s="572"/>
      <c r="AE5" s="573"/>
    </row>
    <row r="6" spans="1:31" ht="30" x14ac:dyDescent="0.3">
      <c r="A6" s="581"/>
      <c r="B6" s="582"/>
      <c r="C6" s="587"/>
      <c r="D6" s="587"/>
      <c r="E6" s="572"/>
      <c r="F6" s="94" t="s">
        <v>130</v>
      </c>
      <c r="G6" s="572"/>
      <c r="H6" s="572"/>
      <c r="I6" s="574"/>
      <c r="J6" s="574"/>
      <c r="K6" s="574"/>
      <c r="L6" s="94" t="s">
        <v>130</v>
      </c>
      <c r="M6" s="574"/>
      <c r="N6" s="574"/>
      <c r="O6" s="588"/>
      <c r="P6" s="577"/>
      <c r="Q6" s="572"/>
      <c r="R6" s="572"/>
      <c r="S6" s="572"/>
      <c r="T6" s="572"/>
      <c r="U6" s="574"/>
      <c r="V6" s="575"/>
      <c r="W6" s="575"/>
      <c r="X6" s="572"/>
      <c r="Y6" s="572"/>
      <c r="Z6" s="572"/>
      <c r="AA6" s="572"/>
      <c r="AB6" s="576"/>
      <c r="AC6" s="572"/>
      <c r="AD6" s="572"/>
      <c r="AE6" s="573"/>
    </row>
    <row r="7" spans="1:31" s="33" customFormat="1" ht="21.75" customHeight="1" x14ac:dyDescent="0.3">
      <c r="A7" s="95" t="s">
        <v>141</v>
      </c>
      <c r="B7" s="96" t="s">
        <v>138</v>
      </c>
      <c r="C7" s="97"/>
      <c r="D7" s="97"/>
      <c r="E7" s="97"/>
      <c r="F7" s="97"/>
      <c r="G7" s="97"/>
      <c r="H7" s="97"/>
      <c r="I7" s="97"/>
      <c r="J7" s="97"/>
      <c r="K7" s="97"/>
      <c r="L7" s="97"/>
      <c r="M7" s="97"/>
      <c r="N7" s="97"/>
      <c r="O7" s="98"/>
      <c r="P7" s="97"/>
      <c r="Q7" s="97"/>
      <c r="R7" s="97"/>
      <c r="S7" s="97"/>
      <c r="T7" s="97"/>
      <c r="U7" s="97"/>
      <c r="V7" s="97"/>
      <c r="W7" s="97"/>
      <c r="X7" s="97"/>
      <c r="Y7" s="97"/>
      <c r="Z7" s="97"/>
      <c r="AA7" s="97"/>
      <c r="AB7" s="97"/>
      <c r="AC7" s="97"/>
      <c r="AD7" s="97"/>
      <c r="AE7" s="99"/>
    </row>
    <row r="8" spans="1:31" s="33" customFormat="1" ht="21.75" customHeight="1" x14ac:dyDescent="0.3">
      <c r="A8" s="100">
        <v>1</v>
      </c>
      <c r="B8" s="101" t="s">
        <v>132</v>
      </c>
      <c r="C8" s="102">
        <v>304</v>
      </c>
      <c r="D8" s="103">
        <v>54</v>
      </c>
      <c r="E8" s="103"/>
      <c r="F8" s="103"/>
      <c r="G8" s="103">
        <v>8</v>
      </c>
      <c r="H8" s="103">
        <v>241</v>
      </c>
      <c r="I8" s="103">
        <v>9406</v>
      </c>
      <c r="J8" s="104">
        <v>1420</v>
      </c>
      <c r="K8" s="103">
        <v>49</v>
      </c>
      <c r="L8" s="103"/>
      <c r="M8" s="103">
        <v>70</v>
      </c>
      <c r="N8" s="103">
        <v>7867</v>
      </c>
      <c r="O8" s="105">
        <v>767</v>
      </c>
      <c r="P8" s="103">
        <v>70</v>
      </c>
      <c r="Q8" s="103">
        <v>644</v>
      </c>
      <c r="R8" s="103"/>
      <c r="S8" s="103">
        <v>24</v>
      </c>
      <c r="T8" s="103"/>
      <c r="U8" s="103">
        <v>24</v>
      </c>
      <c r="V8" s="103"/>
      <c r="W8" s="103"/>
      <c r="X8" s="103">
        <v>3</v>
      </c>
      <c r="Y8" s="103"/>
      <c r="Z8" s="103">
        <v>2</v>
      </c>
      <c r="AA8" s="103">
        <v>269</v>
      </c>
      <c r="AB8" s="103">
        <v>63</v>
      </c>
      <c r="AC8" s="103"/>
      <c r="AD8" s="103">
        <v>206</v>
      </c>
      <c r="AE8" s="106"/>
    </row>
    <row r="9" spans="1:31" s="33" customFormat="1" ht="21.75" customHeight="1" x14ac:dyDescent="0.3">
      <c r="A9" s="100">
        <v>2</v>
      </c>
      <c r="B9" s="101" t="s">
        <v>133</v>
      </c>
      <c r="C9" s="102">
        <v>839</v>
      </c>
      <c r="D9" s="103"/>
      <c r="E9" s="103">
        <v>119</v>
      </c>
      <c r="F9" s="103">
        <v>120</v>
      </c>
      <c r="G9" s="103">
        <v>147</v>
      </c>
      <c r="H9" s="103">
        <v>453</v>
      </c>
      <c r="I9" s="103">
        <v>33110</v>
      </c>
      <c r="J9" s="104"/>
      <c r="K9" s="105">
        <v>4993</v>
      </c>
      <c r="L9" s="105">
        <v>4297</v>
      </c>
      <c r="M9" s="105">
        <v>5812</v>
      </c>
      <c r="N9" s="113">
        <v>18008</v>
      </c>
      <c r="O9" s="105">
        <v>1336</v>
      </c>
      <c r="P9" s="103">
        <v>67</v>
      </c>
      <c r="Q9" s="103">
        <v>1153</v>
      </c>
      <c r="R9" s="103">
        <v>23</v>
      </c>
      <c r="S9" s="103">
        <v>23</v>
      </c>
      <c r="T9" s="103">
        <v>23</v>
      </c>
      <c r="U9" s="103">
        <v>23</v>
      </c>
      <c r="V9" s="103">
        <v>22</v>
      </c>
      <c r="W9" s="103"/>
      <c r="X9" s="103">
        <v>1</v>
      </c>
      <c r="Y9" s="103">
        <v>1</v>
      </c>
      <c r="Z9" s="103"/>
      <c r="AA9" s="103">
        <v>83</v>
      </c>
      <c r="AB9" s="103">
        <v>54</v>
      </c>
      <c r="AC9" s="103">
        <v>29</v>
      </c>
      <c r="AD9" s="103"/>
      <c r="AE9" s="106"/>
    </row>
    <row r="10" spans="1:31" s="33" customFormat="1" ht="21.75" customHeight="1" x14ac:dyDescent="0.3">
      <c r="A10" s="100">
        <v>3</v>
      </c>
      <c r="B10" s="107" t="s">
        <v>134</v>
      </c>
      <c r="C10" s="102">
        <v>505</v>
      </c>
      <c r="D10" s="103"/>
      <c r="E10" s="103">
        <v>505</v>
      </c>
      <c r="F10" s="103"/>
      <c r="G10" s="103"/>
      <c r="H10" s="103"/>
      <c r="I10" s="103">
        <v>21424</v>
      </c>
      <c r="J10" s="104"/>
      <c r="K10" s="103">
        <v>21897</v>
      </c>
      <c r="L10" s="103"/>
      <c r="M10" s="103"/>
      <c r="N10" s="103"/>
      <c r="O10" s="105">
        <v>1057</v>
      </c>
      <c r="P10" s="103">
        <v>44</v>
      </c>
      <c r="Q10" s="103">
        <v>918</v>
      </c>
      <c r="R10" s="103">
        <v>16</v>
      </c>
      <c r="S10" s="103">
        <v>16</v>
      </c>
      <c r="T10" s="103">
        <v>16</v>
      </c>
      <c r="U10" s="103">
        <v>14</v>
      </c>
      <c r="V10" s="103">
        <v>16</v>
      </c>
      <c r="W10" s="103">
        <v>15</v>
      </c>
      <c r="X10" s="103">
        <v>2</v>
      </c>
      <c r="Y10" s="103"/>
      <c r="Z10" s="103"/>
      <c r="AA10" s="103">
        <v>50</v>
      </c>
      <c r="AB10" s="108">
        <v>30</v>
      </c>
      <c r="AC10" s="108">
        <v>20</v>
      </c>
      <c r="AD10" s="103"/>
      <c r="AE10" s="106"/>
    </row>
    <row r="11" spans="1:31" s="33" customFormat="1" ht="21.75" customHeight="1" x14ac:dyDescent="0.3">
      <c r="A11" s="100"/>
      <c r="B11" s="96" t="s">
        <v>135</v>
      </c>
      <c r="C11" s="103">
        <v>1648</v>
      </c>
      <c r="D11" s="103">
        <v>54</v>
      </c>
      <c r="E11" s="103">
        <v>624</v>
      </c>
      <c r="F11" s="103">
        <v>120</v>
      </c>
      <c r="G11" s="103">
        <v>155</v>
      </c>
      <c r="H11" s="103">
        <v>694</v>
      </c>
      <c r="I11" s="103">
        <v>64413</v>
      </c>
      <c r="J11" s="103">
        <v>1420</v>
      </c>
      <c r="K11" s="103">
        <v>26939</v>
      </c>
      <c r="L11" s="103">
        <v>4297</v>
      </c>
      <c r="M11" s="103">
        <v>5882</v>
      </c>
      <c r="N11" s="103">
        <v>25875</v>
      </c>
      <c r="O11" s="103">
        <v>3160</v>
      </c>
      <c r="P11" s="103">
        <v>181</v>
      </c>
      <c r="Q11" s="103">
        <v>2715</v>
      </c>
      <c r="R11" s="103">
        <v>39</v>
      </c>
      <c r="S11" s="103">
        <v>63</v>
      </c>
      <c r="T11" s="103">
        <v>39</v>
      </c>
      <c r="U11" s="103">
        <v>61</v>
      </c>
      <c r="V11" s="103">
        <v>38</v>
      </c>
      <c r="W11" s="103">
        <v>15</v>
      </c>
      <c r="X11" s="103">
        <v>6</v>
      </c>
      <c r="Y11" s="103">
        <v>1</v>
      </c>
      <c r="Z11" s="103">
        <v>2</v>
      </c>
      <c r="AA11" s="103">
        <v>402</v>
      </c>
      <c r="AB11" s="103">
        <v>147</v>
      </c>
      <c r="AC11" s="103">
        <v>49</v>
      </c>
      <c r="AD11" s="103">
        <v>206</v>
      </c>
      <c r="AE11" s="106"/>
    </row>
    <row r="12" spans="1:31" s="33" customFormat="1" ht="21.75" customHeight="1" x14ac:dyDescent="0.3">
      <c r="A12" s="95" t="s">
        <v>131</v>
      </c>
      <c r="B12" s="96" t="s">
        <v>142</v>
      </c>
      <c r="C12" s="97"/>
      <c r="D12" s="97"/>
      <c r="E12" s="97"/>
      <c r="F12" s="97"/>
      <c r="G12" s="97"/>
      <c r="H12" s="97"/>
      <c r="I12" s="97"/>
      <c r="J12" s="97"/>
      <c r="K12" s="97"/>
      <c r="L12" s="97"/>
      <c r="M12" s="97"/>
      <c r="N12" s="97"/>
      <c r="O12" s="98"/>
      <c r="P12" s="97"/>
      <c r="Q12" s="97"/>
      <c r="R12" s="97"/>
      <c r="S12" s="97"/>
      <c r="T12" s="97"/>
      <c r="U12" s="97"/>
      <c r="V12" s="97"/>
      <c r="W12" s="97"/>
      <c r="X12" s="97"/>
      <c r="Y12" s="97"/>
      <c r="Z12" s="97"/>
      <c r="AA12" s="97"/>
      <c r="AB12" s="97"/>
      <c r="AC12" s="97"/>
      <c r="AD12" s="97"/>
      <c r="AE12" s="99"/>
    </row>
    <row r="13" spans="1:31" ht="21.75" customHeight="1" x14ac:dyDescent="0.3">
      <c r="A13" s="100">
        <v>1</v>
      </c>
      <c r="B13" s="101" t="s">
        <v>132</v>
      </c>
      <c r="C13" s="102">
        <v>303</v>
      </c>
      <c r="D13" s="103">
        <v>54</v>
      </c>
      <c r="E13" s="103"/>
      <c r="F13" s="103"/>
      <c r="G13" s="103">
        <v>8</v>
      </c>
      <c r="H13" s="103">
        <v>241</v>
      </c>
      <c r="I13" s="103">
        <v>9406</v>
      </c>
      <c r="J13" s="104">
        <v>1420</v>
      </c>
      <c r="K13" s="103">
        <v>49</v>
      </c>
      <c r="L13" s="103"/>
      <c r="M13" s="103">
        <v>70</v>
      </c>
      <c r="N13" s="103">
        <v>7867</v>
      </c>
      <c r="O13" s="105">
        <v>688</v>
      </c>
      <c r="P13" s="103">
        <v>66</v>
      </c>
      <c r="Q13" s="103">
        <v>569</v>
      </c>
      <c r="R13" s="103"/>
      <c r="S13" s="103">
        <v>23</v>
      </c>
      <c r="T13" s="103"/>
      <c r="U13" s="103">
        <v>24</v>
      </c>
      <c r="V13" s="103"/>
      <c r="W13" s="103"/>
      <c r="X13" s="103">
        <v>3</v>
      </c>
      <c r="Y13" s="103"/>
      <c r="Z13" s="103">
        <v>3</v>
      </c>
      <c r="AA13" s="103">
        <v>265</v>
      </c>
      <c r="AB13" s="103">
        <v>62</v>
      </c>
      <c r="AC13" s="103"/>
      <c r="AD13" s="103">
        <v>203</v>
      </c>
      <c r="AE13" s="106"/>
    </row>
    <row r="14" spans="1:31" ht="21.75" customHeight="1" x14ac:dyDescent="0.3">
      <c r="A14" s="100">
        <v>2</v>
      </c>
      <c r="B14" s="101" t="s">
        <v>133</v>
      </c>
      <c r="C14" s="102">
        <v>839</v>
      </c>
      <c r="D14" s="103"/>
      <c r="E14" s="103">
        <v>119</v>
      </c>
      <c r="F14" s="103">
        <v>120</v>
      </c>
      <c r="G14" s="103">
        <v>147</v>
      </c>
      <c r="H14" s="103">
        <v>453</v>
      </c>
      <c r="I14" s="103">
        <v>33110</v>
      </c>
      <c r="J14" s="104"/>
      <c r="K14" s="105">
        <v>4993</v>
      </c>
      <c r="L14" s="105">
        <v>4297</v>
      </c>
      <c r="M14" s="105">
        <v>5812</v>
      </c>
      <c r="N14" s="105">
        <v>18008</v>
      </c>
      <c r="O14" s="105">
        <v>1225</v>
      </c>
      <c r="P14" s="103">
        <v>54</v>
      </c>
      <c r="Q14" s="103">
        <v>1073</v>
      </c>
      <c r="R14" s="103">
        <v>12</v>
      </c>
      <c r="S14" s="103">
        <v>21</v>
      </c>
      <c r="T14" s="103">
        <v>20</v>
      </c>
      <c r="U14" s="103">
        <v>21</v>
      </c>
      <c r="V14" s="103">
        <v>22</v>
      </c>
      <c r="W14" s="103"/>
      <c r="X14" s="103">
        <v>1</v>
      </c>
      <c r="Y14" s="103">
        <v>1</v>
      </c>
      <c r="Z14" s="103"/>
      <c r="AA14" s="103">
        <v>75</v>
      </c>
      <c r="AB14" s="103">
        <v>47</v>
      </c>
      <c r="AC14" s="103">
        <v>28</v>
      </c>
      <c r="AD14" s="103"/>
      <c r="AE14" s="106"/>
    </row>
    <row r="15" spans="1:31" ht="21.75" customHeight="1" x14ac:dyDescent="0.3">
      <c r="A15" s="100">
        <v>3</v>
      </c>
      <c r="B15" s="107" t="s">
        <v>134</v>
      </c>
      <c r="C15" s="102">
        <v>505</v>
      </c>
      <c r="D15" s="103"/>
      <c r="E15" s="103">
        <v>505</v>
      </c>
      <c r="F15" s="103"/>
      <c r="G15" s="103"/>
      <c r="H15" s="103"/>
      <c r="I15" s="103">
        <v>21424</v>
      </c>
      <c r="J15" s="104"/>
      <c r="K15" s="103">
        <v>21897</v>
      </c>
      <c r="L15" s="103"/>
      <c r="M15" s="103"/>
      <c r="N15" s="103"/>
      <c r="O15" s="105">
        <v>987</v>
      </c>
      <c r="P15" s="103">
        <v>34</v>
      </c>
      <c r="Q15" s="103">
        <v>887</v>
      </c>
      <c r="R15" s="103">
        <v>10</v>
      </c>
      <c r="S15" s="103">
        <v>11</v>
      </c>
      <c r="T15" s="103">
        <v>15</v>
      </c>
      <c r="U15" s="103">
        <v>2</v>
      </c>
      <c r="V15" s="103">
        <v>15</v>
      </c>
      <c r="W15" s="103">
        <v>11</v>
      </c>
      <c r="X15" s="103">
        <v>2</v>
      </c>
      <c r="Y15" s="103"/>
      <c r="Z15" s="103"/>
      <c r="AA15" s="103">
        <v>49</v>
      </c>
      <c r="AB15" s="108">
        <v>29</v>
      </c>
      <c r="AC15" s="108">
        <v>20</v>
      </c>
      <c r="AD15" s="103"/>
      <c r="AE15" s="106"/>
    </row>
    <row r="16" spans="1:31" ht="21.75" customHeight="1" x14ac:dyDescent="0.3">
      <c r="A16" s="100"/>
      <c r="B16" s="96" t="s">
        <v>135</v>
      </c>
      <c r="C16" s="103">
        <v>1647</v>
      </c>
      <c r="D16" s="103">
        <v>54</v>
      </c>
      <c r="E16" s="103">
        <v>624</v>
      </c>
      <c r="F16" s="103">
        <v>120</v>
      </c>
      <c r="G16" s="103">
        <v>155</v>
      </c>
      <c r="H16" s="103">
        <v>694</v>
      </c>
      <c r="I16" s="103">
        <v>63940</v>
      </c>
      <c r="J16" s="103">
        <v>1420</v>
      </c>
      <c r="K16" s="103">
        <v>26939</v>
      </c>
      <c r="L16" s="103">
        <v>4297</v>
      </c>
      <c r="M16" s="103">
        <v>5882</v>
      </c>
      <c r="N16" s="103">
        <v>25875</v>
      </c>
      <c r="O16" s="103">
        <v>2900</v>
      </c>
      <c r="P16" s="103">
        <v>154</v>
      </c>
      <c r="Q16" s="103">
        <v>2529</v>
      </c>
      <c r="R16" s="103">
        <v>22</v>
      </c>
      <c r="S16" s="103">
        <v>55</v>
      </c>
      <c r="T16" s="103">
        <v>35</v>
      </c>
      <c r="U16" s="103">
        <v>47</v>
      </c>
      <c r="V16" s="103">
        <v>37</v>
      </c>
      <c r="W16" s="103">
        <v>11</v>
      </c>
      <c r="X16" s="103">
        <v>6</v>
      </c>
      <c r="Y16" s="103">
        <v>1</v>
      </c>
      <c r="Z16" s="103">
        <v>3</v>
      </c>
      <c r="AA16" s="103">
        <v>389</v>
      </c>
      <c r="AB16" s="103">
        <v>138</v>
      </c>
      <c r="AC16" s="103">
        <v>48</v>
      </c>
      <c r="AD16" s="103">
        <v>203</v>
      </c>
      <c r="AE16" s="106"/>
    </row>
    <row r="17" spans="1:31" s="33" customFormat="1" ht="21.75" customHeight="1" x14ac:dyDescent="0.3">
      <c r="A17" s="95" t="s">
        <v>145</v>
      </c>
      <c r="B17" s="96" t="s">
        <v>136</v>
      </c>
      <c r="C17" s="97"/>
      <c r="D17" s="97"/>
      <c r="E17" s="97"/>
      <c r="F17" s="97"/>
      <c r="G17" s="97"/>
      <c r="H17" s="97"/>
      <c r="I17" s="97"/>
      <c r="J17" s="97"/>
      <c r="K17" s="97"/>
      <c r="L17" s="97"/>
      <c r="M17" s="97"/>
      <c r="N17" s="97"/>
      <c r="O17" s="98"/>
      <c r="P17" s="97"/>
      <c r="Q17" s="97"/>
      <c r="R17" s="97"/>
      <c r="S17" s="97"/>
      <c r="T17" s="97"/>
      <c r="U17" s="97"/>
      <c r="V17" s="97"/>
      <c r="W17" s="97"/>
      <c r="X17" s="97"/>
      <c r="Y17" s="97"/>
      <c r="Z17" s="97"/>
      <c r="AA17" s="97"/>
      <c r="AB17" s="97"/>
      <c r="AC17" s="97"/>
      <c r="AD17" s="97"/>
      <c r="AE17" s="99"/>
    </row>
    <row r="18" spans="1:31" ht="21.75" customHeight="1" x14ac:dyDescent="0.3">
      <c r="A18" s="100">
        <v>1</v>
      </c>
      <c r="B18" s="101" t="s">
        <v>132</v>
      </c>
      <c r="C18" s="102">
        <v>321</v>
      </c>
      <c r="D18" s="103">
        <v>61</v>
      </c>
      <c r="E18" s="103">
        <v>0</v>
      </c>
      <c r="F18" s="103"/>
      <c r="G18" s="103">
        <v>8</v>
      </c>
      <c r="H18" s="103">
        <v>252</v>
      </c>
      <c r="I18" s="103">
        <v>9952</v>
      </c>
      <c r="J18" s="104">
        <v>1558</v>
      </c>
      <c r="K18" s="103">
        <v>0</v>
      </c>
      <c r="L18" s="103"/>
      <c r="M18" s="103">
        <v>169</v>
      </c>
      <c r="N18" s="103">
        <v>8225</v>
      </c>
      <c r="O18" s="105">
        <v>807</v>
      </c>
      <c r="P18" s="103">
        <v>72</v>
      </c>
      <c r="Q18" s="103">
        <v>679</v>
      </c>
      <c r="R18" s="103"/>
      <c r="S18" s="103">
        <v>25</v>
      </c>
      <c r="T18" s="103"/>
      <c r="U18" s="103">
        <v>25</v>
      </c>
      <c r="V18" s="103"/>
      <c r="W18" s="103"/>
      <c r="X18" s="103">
        <v>3</v>
      </c>
      <c r="Y18" s="103"/>
      <c r="Z18" s="103">
        <v>3</v>
      </c>
      <c r="AA18" s="103">
        <v>275</v>
      </c>
      <c r="AB18" s="103">
        <v>64</v>
      </c>
      <c r="AC18" s="103"/>
      <c r="AD18" s="103">
        <v>211</v>
      </c>
      <c r="AE18" s="106"/>
    </row>
    <row r="19" spans="1:31" ht="21.75" customHeight="1" x14ac:dyDescent="0.3">
      <c r="A19" s="100">
        <v>2</v>
      </c>
      <c r="B19" s="101" t="s">
        <v>133</v>
      </c>
      <c r="C19" s="102">
        <v>858</v>
      </c>
      <c r="D19" s="103"/>
      <c r="E19" s="103">
        <v>60</v>
      </c>
      <c r="F19" s="103">
        <v>142</v>
      </c>
      <c r="G19" s="103">
        <v>158</v>
      </c>
      <c r="H19" s="103">
        <v>488</v>
      </c>
      <c r="I19" s="103">
        <v>33538</v>
      </c>
      <c r="J19" s="104"/>
      <c r="K19" s="105">
        <v>2492</v>
      </c>
      <c r="L19" s="105">
        <v>5822</v>
      </c>
      <c r="M19" s="105">
        <v>5460</v>
      </c>
      <c r="N19" s="105">
        <v>19764</v>
      </c>
      <c r="O19" s="105">
        <v>1359</v>
      </c>
      <c r="P19" s="103">
        <v>67</v>
      </c>
      <c r="Q19" s="103">
        <v>1176</v>
      </c>
      <c r="R19" s="103">
        <v>23</v>
      </c>
      <c r="S19" s="103">
        <v>23</v>
      </c>
      <c r="T19" s="103">
        <v>23</v>
      </c>
      <c r="U19" s="103">
        <v>23</v>
      </c>
      <c r="V19" s="103">
        <v>22</v>
      </c>
      <c r="W19" s="103"/>
      <c r="X19" s="103">
        <v>1</v>
      </c>
      <c r="Y19" s="103">
        <v>1</v>
      </c>
      <c r="Z19" s="103"/>
      <c r="AA19" s="103">
        <v>83</v>
      </c>
      <c r="AB19" s="103">
        <v>54</v>
      </c>
      <c r="AC19" s="103">
        <v>29</v>
      </c>
      <c r="AD19" s="103"/>
      <c r="AE19" s="106"/>
    </row>
    <row r="20" spans="1:31" ht="21.75" customHeight="1" x14ac:dyDescent="0.3">
      <c r="A20" s="100">
        <v>3</v>
      </c>
      <c r="B20" s="107" t="s">
        <v>134</v>
      </c>
      <c r="C20" s="102">
        <v>524</v>
      </c>
      <c r="D20" s="103"/>
      <c r="E20" s="103">
        <v>524</v>
      </c>
      <c r="F20" s="103"/>
      <c r="G20" s="103"/>
      <c r="H20" s="103"/>
      <c r="I20" s="103">
        <v>22476</v>
      </c>
      <c r="J20" s="104"/>
      <c r="K20" s="103">
        <v>22476</v>
      </c>
      <c r="L20" s="103"/>
      <c r="M20" s="103"/>
      <c r="N20" s="103"/>
      <c r="O20" s="105">
        <v>1076</v>
      </c>
      <c r="P20" s="103">
        <v>44</v>
      </c>
      <c r="Q20" s="103">
        <v>937</v>
      </c>
      <c r="R20" s="103">
        <v>16</v>
      </c>
      <c r="S20" s="103">
        <v>16</v>
      </c>
      <c r="T20" s="103">
        <v>16</v>
      </c>
      <c r="U20" s="103">
        <v>14</v>
      </c>
      <c r="V20" s="103">
        <v>16</v>
      </c>
      <c r="W20" s="103">
        <v>15</v>
      </c>
      <c r="X20" s="103">
        <v>2</v>
      </c>
      <c r="Y20" s="103"/>
      <c r="Z20" s="103"/>
      <c r="AA20" s="103">
        <v>50</v>
      </c>
      <c r="AB20" s="108">
        <v>30</v>
      </c>
      <c r="AC20" s="108">
        <v>20</v>
      </c>
      <c r="AD20" s="103"/>
      <c r="AE20" s="106"/>
    </row>
    <row r="21" spans="1:31" s="90" customFormat="1" ht="21.75" customHeight="1" x14ac:dyDescent="0.3">
      <c r="A21" s="95"/>
      <c r="B21" s="96" t="s">
        <v>135</v>
      </c>
      <c r="C21" s="118">
        <v>1703</v>
      </c>
      <c r="D21" s="118">
        <v>61</v>
      </c>
      <c r="E21" s="118">
        <v>584</v>
      </c>
      <c r="F21" s="118">
        <v>142</v>
      </c>
      <c r="G21" s="118">
        <v>166</v>
      </c>
      <c r="H21" s="118">
        <v>740</v>
      </c>
      <c r="I21" s="118">
        <v>65966</v>
      </c>
      <c r="J21" s="118">
        <v>1558</v>
      </c>
      <c r="K21" s="118">
        <v>24968</v>
      </c>
      <c r="L21" s="118">
        <v>5822</v>
      </c>
      <c r="M21" s="118">
        <v>5629</v>
      </c>
      <c r="N21" s="118">
        <v>27989</v>
      </c>
      <c r="O21" s="118">
        <v>3242</v>
      </c>
      <c r="P21" s="118">
        <v>183</v>
      </c>
      <c r="Q21" s="118">
        <v>2792</v>
      </c>
      <c r="R21" s="118">
        <v>39</v>
      </c>
      <c r="S21" s="118">
        <v>64</v>
      </c>
      <c r="T21" s="118">
        <v>39</v>
      </c>
      <c r="U21" s="118">
        <v>62</v>
      </c>
      <c r="V21" s="118">
        <v>38</v>
      </c>
      <c r="W21" s="118">
        <v>15</v>
      </c>
      <c r="X21" s="118">
        <v>6</v>
      </c>
      <c r="Y21" s="118">
        <v>1</v>
      </c>
      <c r="Z21" s="118">
        <v>3</v>
      </c>
      <c r="AA21" s="118">
        <v>408</v>
      </c>
      <c r="AB21" s="118">
        <v>148</v>
      </c>
      <c r="AC21" s="118">
        <v>49</v>
      </c>
      <c r="AD21" s="118">
        <v>211</v>
      </c>
      <c r="AE21" s="119"/>
    </row>
    <row r="22" spans="1:31" ht="21.75" customHeight="1" x14ac:dyDescent="0.3">
      <c r="A22" s="95" t="s">
        <v>146</v>
      </c>
      <c r="B22" s="96" t="s">
        <v>137</v>
      </c>
      <c r="C22" s="97"/>
      <c r="D22" s="97"/>
      <c r="E22" s="97"/>
      <c r="F22" s="97"/>
      <c r="G22" s="97"/>
      <c r="H22" s="97"/>
      <c r="I22" s="97"/>
      <c r="J22" s="97"/>
      <c r="K22" s="97"/>
      <c r="L22" s="97"/>
      <c r="M22" s="97"/>
      <c r="N22" s="97"/>
      <c r="O22" s="98"/>
      <c r="P22" s="97"/>
      <c r="Q22" s="97"/>
      <c r="R22" s="97"/>
      <c r="S22" s="97"/>
      <c r="T22" s="97"/>
      <c r="U22" s="97"/>
      <c r="V22" s="97"/>
      <c r="W22" s="97"/>
      <c r="X22" s="97"/>
      <c r="Y22" s="97"/>
      <c r="Z22" s="97"/>
      <c r="AA22" s="97"/>
      <c r="AB22" s="97"/>
      <c r="AC22" s="97"/>
      <c r="AD22" s="97"/>
      <c r="AE22" s="99"/>
    </row>
    <row r="23" spans="1:31" ht="21.75" customHeight="1" x14ac:dyDescent="0.3">
      <c r="A23" s="100">
        <v>1</v>
      </c>
      <c r="B23" s="101" t="s">
        <v>132</v>
      </c>
      <c r="C23" s="97">
        <v>17</v>
      </c>
      <c r="D23" s="97">
        <v>7</v>
      </c>
      <c r="E23" s="97">
        <v>0</v>
      </c>
      <c r="F23" s="97">
        <v>0</v>
      </c>
      <c r="G23" s="97">
        <v>0</v>
      </c>
      <c r="H23" s="97">
        <v>11</v>
      </c>
      <c r="I23" s="97">
        <v>546</v>
      </c>
      <c r="J23" s="97">
        <v>138</v>
      </c>
      <c r="K23" s="97">
        <v>-49</v>
      </c>
      <c r="L23" s="97">
        <v>0</v>
      </c>
      <c r="M23" s="97">
        <v>99</v>
      </c>
      <c r="N23" s="97">
        <v>358</v>
      </c>
      <c r="O23" s="97">
        <v>40</v>
      </c>
      <c r="P23" s="97">
        <v>2</v>
      </c>
      <c r="Q23" s="97">
        <v>35</v>
      </c>
      <c r="R23" s="97">
        <v>0</v>
      </c>
      <c r="S23" s="97">
        <v>1</v>
      </c>
      <c r="T23" s="97">
        <v>0</v>
      </c>
      <c r="U23" s="97">
        <v>1</v>
      </c>
      <c r="V23" s="97">
        <v>0</v>
      </c>
      <c r="W23" s="97">
        <v>0</v>
      </c>
      <c r="X23" s="97">
        <v>0</v>
      </c>
      <c r="Y23" s="97">
        <v>0</v>
      </c>
      <c r="Z23" s="97">
        <v>1</v>
      </c>
      <c r="AA23" s="97">
        <v>6</v>
      </c>
      <c r="AB23" s="97">
        <v>1</v>
      </c>
      <c r="AC23" s="97">
        <v>0</v>
      </c>
      <c r="AD23" s="97">
        <v>5</v>
      </c>
      <c r="AE23" s="99"/>
    </row>
    <row r="24" spans="1:31" ht="21.75" customHeight="1" x14ac:dyDescent="0.3">
      <c r="A24" s="100">
        <v>2</v>
      </c>
      <c r="B24" s="101" t="s">
        <v>133</v>
      </c>
      <c r="C24" s="97">
        <v>19</v>
      </c>
      <c r="D24" s="97">
        <v>0</v>
      </c>
      <c r="E24" s="97">
        <v>-59</v>
      </c>
      <c r="F24" s="97">
        <v>22</v>
      </c>
      <c r="G24" s="97">
        <v>11</v>
      </c>
      <c r="H24" s="97">
        <v>35</v>
      </c>
      <c r="I24" s="97">
        <v>428</v>
      </c>
      <c r="J24" s="97">
        <v>0</v>
      </c>
      <c r="K24" s="97">
        <v>-2501</v>
      </c>
      <c r="L24" s="97">
        <v>1525</v>
      </c>
      <c r="M24" s="97">
        <v>-352</v>
      </c>
      <c r="N24" s="97">
        <v>1756</v>
      </c>
      <c r="O24" s="97">
        <v>23</v>
      </c>
      <c r="P24" s="97">
        <v>0</v>
      </c>
      <c r="Q24" s="97">
        <v>23</v>
      </c>
      <c r="R24" s="97">
        <v>0</v>
      </c>
      <c r="S24" s="97">
        <v>0</v>
      </c>
      <c r="T24" s="97">
        <v>0</v>
      </c>
      <c r="U24" s="97">
        <v>0</v>
      </c>
      <c r="V24" s="97">
        <v>0</v>
      </c>
      <c r="W24" s="97">
        <v>0</v>
      </c>
      <c r="X24" s="97">
        <v>0</v>
      </c>
      <c r="Y24" s="97">
        <v>0</v>
      </c>
      <c r="Z24" s="97">
        <v>0</v>
      </c>
      <c r="AA24" s="97">
        <v>0</v>
      </c>
      <c r="AB24" s="97">
        <v>0</v>
      </c>
      <c r="AC24" s="97">
        <v>0</v>
      </c>
      <c r="AD24" s="97">
        <v>0</v>
      </c>
      <c r="AE24" s="99"/>
    </row>
    <row r="25" spans="1:31" ht="21.75" customHeight="1" x14ac:dyDescent="0.3">
      <c r="A25" s="100">
        <v>3</v>
      </c>
      <c r="B25" s="107" t="s">
        <v>134</v>
      </c>
      <c r="C25" s="97">
        <v>19</v>
      </c>
      <c r="D25" s="97">
        <v>0</v>
      </c>
      <c r="E25" s="97">
        <v>19</v>
      </c>
      <c r="F25" s="97">
        <v>0</v>
      </c>
      <c r="G25" s="97">
        <v>0</v>
      </c>
      <c r="H25" s="97">
        <v>0</v>
      </c>
      <c r="I25" s="97">
        <v>1052</v>
      </c>
      <c r="J25" s="97">
        <v>0</v>
      </c>
      <c r="K25" s="97">
        <v>579</v>
      </c>
      <c r="L25" s="97">
        <v>0</v>
      </c>
      <c r="M25" s="97">
        <v>0</v>
      </c>
      <c r="N25" s="97">
        <v>0</v>
      </c>
      <c r="O25" s="97">
        <v>19</v>
      </c>
      <c r="P25" s="97">
        <v>0</v>
      </c>
      <c r="Q25" s="97">
        <v>19</v>
      </c>
      <c r="R25" s="97">
        <v>0</v>
      </c>
      <c r="S25" s="97">
        <v>0</v>
      </c>
      <c r="T25" s="97">
        <v>0</v>
      </c>
      <c r="U25" s="97">
        <v>0</v>
      </c>
      <c r="V25" s="97">
        <v>0</v>
      </c>
      <c r="W25" s="97">
        <v>0</v>
      </c>
      <c r="X25" s="97">
        <v>0</v>
      </c>
      <c r="Y25" s="97">
        <v>0</v>
      </c>
      <c r="Z25" s="97">
        <v>0</v>
      </c>
      <c r="AA25" s="97">
        <v>0</v>
      </c>
      <c r="AB25" s="97">
        <v>0</v>
      </c>
      <c r="AC25" s="97">
        <v>0</v>
      </c>
      <c r="AD25" s="97">
        <v>0</v>
      </c>
      <c r="AE25" s="99"/>
    </row>
    <row r="26" spans="1:31" s="90" customFormat="1" ht="26.25" customHeight="1" x14ac:dyDescent="0.3">
      <c r="A26" s="122"/>
      <c r="B26" s="123" t="s">
        <v>135</v>
      </c>
      <c r="C26" s="124">
        <v>55</v>
      </c>
      <c r="D26" s="124">
        <v>7</v>
      </c>
      <c r="E26" s="124">
        <v>-40</v>
      </c>
      <c r="F26" s="124">
        <v>22</v>
      </c>
      <c r="G26" s="124">
        <v>11</v>
      </c>
      <c r="H26" s="124">
        <v>46</v>
      </c>
      <c r="I26" s="124">
        <v>2026</v>
      </c>
      <c r="J26" s="124">
        <v>138</v>
      </c>
      <c r="K26" s="124">
        <v>-1971</v>
      </c>
      <c r="L26" s="124">
        <v>1525</v>
      </c>
      <c r="M26" s="124">
        <v>-253</v>
      </c>
      <c r="N26" s="124">
        <v>2114</v>
      </c>
      <c r="O26" s="124">
        <v>82</v>
      </c>
      <c r="P26" s="124">
        <v>2</v>
      </c>
      <c r="Q26" s="124">
        <v>77</v>
      </c>
      <c r="R26" s="124">
        <v>0</v>
      </c>
      <c r="S26" s="124">
        <v>1</v>
      </c>
      <c r="T26" s="124">
        <v>0</v>
      </c>
      <c r="U26" s="124">
        <v>1</v>
      </c>
      <c r="V26" s="124">
        <v>0</v>
      </c>
      <c r="W26" s="124">
        <v>0</v>
      </c>
      <c r="X26" s="124">
        <v>0</v>
      </c>
      <c r="Y26" s="124">
        <v>0</v>
      </c>
      <c r="Z26" s="124">
        <v>1</v>
      </c>
      <c r="AA26" s="124">
        <v>6</v>
      </c>
      <c r="AB26" s="124">
        <v>1</v>
      </c>
      <c r="AC26" s="124">
        <v>0</v>
      </c>
      <c r="AD26" s="124">
        <v>5</v>
      </c>
      <c r="AE26" s="124">
        <v>0</v>
      </c>
    </row>
  </sheetData>
  <mergeCells count="37">
    <mergeCell ref="P4:P6"/>
    <mergeCell ref="A1:AE1"/>
    <mergeCell ref="A2:AE2"/>
    <mergeCell ref="A3:A6"/>
    <mergeCell ref="B3:B6"/>
    <mergeCell ref="C3:H3"/>
    <mergeCell ref="I3:I6"/>
    <mergeCell ref="J3:N3"/>
    <mergeCell ref="O3:Z3"/>
    <mergeCell ref="AA3:AE3"/>
    <mergeCell ref="C4:C6"/>
    <mergeCell ref="D4:D6"/>
    <mergeCell ref="E4:H4"/>
    <mergeCell ref="J4:J6"/>
    <mergeCell ref="K4:N4"/>
    <mergeCell ref="O4:O6"/>
    <mergeCell ref="R4:R6"/>
    <mergeCell ref="S4:S6"/>
    <mergeCell ref="T4:T6"/>
    <mergeCell ref="U4:U6"/>
    <mergeCell ref="V4:V6"/>
    <mergeCell ref="AC4:AC6"/>
    <mergeCell ref="AD4:AD6"/>
    <mergeCell ref="AE4:AE6"/>
    <mergeCell ref="E5:E6"/>
    <mergeCell ref="G5:G6"/>
    <mergeCell ref="H5:H6"/>
    <mergeCell ref="K5:K6"/>
    <mergeCell ref="M5:M6"/>
    <mergeCell ref="N5:N6"/>
    <mergeCell ref="W4:W6"/>
    <mergeCell ref="X4:X6"/>
    <mergeCell ref="Y4:Y6"/>
    <mergeCell ref="Z4:Z6"/>
    <mergeCell ref="AA4:AA6"/>
    <mergeCell ref="AB4:AB6"/>
    <mergeCell ref="Q4:Q6"/>
  </mergeCells>
  <pageMargins left="0.2" right="0.2" top="0.75" bottom="0.75" header="0.3" footer="0.3"/>
  <pageSetup scale="8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MN 13 (ok)</vt:lpstr>
      <vt:lpstr>MN 13</vt:lpstr>
      <vt:lpstr>TH-14A (ok)</vt:lpstr>
      <vt:lpstr>TH- 14B (ok)</vt:lpstr>
      <vt:lpstr>THCS-15a</vt:lpstr>
      <vt:lpstr>TIEU HOC</vt:lpstr>
      <vt:lpstr>THCS</vt:lpstr>
      <vt:lpstr>T.Hợp Giao - Phòng Giáo dục làm</vt:lpstr>
      <vt:lpstr>'MN 13'!Print_Area</vt:lpstr>
      <vt:lpstr>THCS!Print_Area</vt:lpstr>
      <vt:lpstr>'TIEU HOC'!Print_Area</vt:lpstr>
      <vt:lpstr>'MN 13'!Print_Titles</vt:lpstr>
      <vt:lpstr>THCS!Print_Titles</vt:lpstr>
      <vt:lpstr>'TIEU HOC'!Print_Titles</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xp</dc:creator>
  <cp:lastModifiedBy>Admin</cp:lastModifiedBy>
  <cp:lastPrinted>2021-10-19T02:38:00Z</cp:lastPrinted>
  <dcterms:created xsi:type="dcterms:W3CDTF">2012-12-11T08:55:26Z</dcterms:created>
  <dcterms:modified xsi:type="dcterms:W3CDTF">2021-10-19T02:38:42Z</dcterms:modified>
</cp:coreProperties>
</file>